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19" firstSheet="21" activeTab="24"/>
  </bookViews>
  <sheets>
    <sheet name="1-1楚雄市一般公共预算收入情况表" sheetId="28" r:id="rId1"/>
    <sheet name="1-2楚雄市一般公共预算支出情况表" sheetId="29" r:id="rId2"/>
    <sheet name="1-3市本级一般公共预算收入情况表" sheetId="31" r:id="rId3"/>
    <sheet name="1-3高新区一般公共预算收入情况表" sheetId="133" r:id="rId4"/>
    <sheet name="1-4市本级一般公共预算支出情况表（公开到项级）" sheetId="33" r:id="rId5"/>
    <sheet name="1-4高新区一般公共预算支出情况表（公开到项级）" sheetId="134" r:id="rId6"/>
    <sheet name="1-5楚雄市一般公共预算基本支出情况表（公开到款级）" sheetId="135" r:id="rId7"/>
    <sheet name="1-5市本级一般公共预算基本支出情况表（公开到款级）" sheetId="132" r:id="rId8"/>
    <sheet name="1-5高新区一般公共预算基本支出情况表（公开到款级）" sheetId="136" r:id="rId9"/>
    <sheet name="1-6一般公共预算支出表（市对下转移支付项目）" sheetId="35" r:id="rId10"/>
    <sheet name="1-7楚雄市分地区税收返还和转移支付预算表" sheetId="36" r:id="rId11"/>
    <sheet name="1-8楚雄市市本级“三公”经费预算财政拨款情况统计表" sheetId="131" r:id="rId12"/>
    <sheet name="2-1楚雄市政府性基金预算收入情况表" sheetId="54" r:id="rId13"/>
    <sheet name="2-2楚雄市政府性基金预算支出情况表" sheetId="55" r:id="rId14"/>
    <sheet name="2-3市本级政府性基金预算收入情况表" sheetId="56" r:id="rId15"/>
    <sheet name="2-3高新区政府性基金预算收入情况表" sheetId="137" r:id="rId16"/>
    <sheet name="2-4市本级政府性基金预算支出情况表（公开到项级）" sheetId="57" r:id="rId17"/>
    <sheet name="2-4高新区政府性基金预算支出情况表（公开到项级）" sheetId="138" r:id="rId18"/>
    <sheet name="2-5本级政府性基金支出表（市对下转移支付）" sheetId="58" r:id="rId19"/>
    <sheet name="3-1楚雄市国有资本经营收入预算情况表" sheetId="108" r:id="rId20"/>
    <sheet name="3-2楚雄市国有资本经营支出预算情况表" sheetId="109" r:id="rId21"/>
    <sheet name="3-3市本级国有资本经营收入预算情况表" sheetId="110" r:id="rId22"/>
    <sheet name="3-3高新区国有资本经营收入预算情况表" sheetId="139" r:id="rId23"/>
    <sheet name="3-4市本级国有资本经营支出预算情况表（公开到项级）" sheetId="111" r:id="rId24"/>
    <sheet name="3-4高新区国有资本经营支出预算情况表（公开到项级）" sheetId="140" r:id="rId25"/>
    <sheet name="3-5 楚雄市国有资本经营预算转移支付表 （分地区）" sheetId="129" r:id="rId26"/>
    <sheet name="3-6 国有资本经营预算转移支付表（分项目）" sheetId="130" r:id="rId27"/>
    <sheet name="4-1楚雄市社会保险基金收入预算情况表" sheetId="113" r:id="rId28"/>
    <sheet name="4-2楚雄市社会保险基金支出预算情况表" sheetId="114" r:id="rId29"/>
    <sheet name="4-3市本级社会保险基金收入预算情况表" sheetId="117" r:id="rId30"/>
    <sheet name="4-4市本级社会保险基金支出预算情况表" sheetId="118" r:id="rId31"/>
    <sheet name="5-1   2023年地方政府债务限额及余额预算情况表" sheetId="119" r:id="rId32"/>
    <sheet name="5-2  2023年地方政府一般债务余额情况表" sheetId="120" r:id="rId33"/>
    <sheet name="5-3  本级2023年地方政府一般债务余额情况表" sheetId="121" r:id="rId34"/>
    <sheet name="5-3  高新区2023年地方政府一般债务余额情况表" sheetId="141" r:id="rId35"/>
    <sheet name="5-4 2023年地方政府专项债务余额情况表" sheetId="122" r:id="rId36"/>
    <sheet name="5-5 本级2023年地方政府专项债务余额情况表（本级）" sheetId="123" r:id="rId37"/>
    <sheet name="5-5  2023年地方政府专项债务余额情况表（高新区）" sheetId="142" r:id="rId38"/>
    <sheet name="5-6 地方政府债券发行及还本付息情况表" sheetId="124" r:id="rId39"/>
    <sheet name="5-7 2024年政府专项债务限额和余额情况表" sheetId="125" r:id="rId40"/>
    <sheet name="5-8 2024年年初新增地方政府债券资金安排表" sheetId="126" r:id="rId41"/>
    <sheet name="6-1重大政策和重点项目绩效目标表" sheetId="127" r:id="rId42"/>
    <sheet name="6-2重点工作情况解释说明汇总表" sheetId="128" r:id="rId43"/>
  </sheets>
  <externalReferences>
    <externalReference r:id="rId44"/>
    <externalReference r:id="rId45"/>
  </externalReferences>
  <definedNames>
    <definedName name="_xlnm._FilterDatabase" localSheetId="0" hidden="1">'1-1楚雄市一般公共预算收入情况表'!$A$4:$F$41</definedName>
    <definedName name="_xlnm._FilterDatabase" localSheetId="1" hidden="1">'1-2楚雄市一般公共预算支出情况表'!$A$3:$F$39</definedName>
    <definedName name="_xlnm._FilterDatabase" localSheetId="2" hidden="1">'1-3市本级一般公共预算收入情况表'!$A$3:$F$41</definedName>
    <definedName name="_xlnm._FilterDatabase" localSheetId="3" hidden="1">'1-3高新区一般公共预算收入情况表'!$A$3:$F$41</definedName>
    <definedName name="_xlnm._FilterDatabase" localSheetId="4" hidden="1">'1-4市本级一般公共预算支出情况表（公开到项级）'!$A$3:$G$1351</definedName>
    <definedName name="_xlnm._FilterDatabase" localSheetId="5" hidden="1">'1-4高新区一般公共预算支出情况表（公开到项级）'!$A$3:$G$1350</definedName>
    <definedName name="_xlnm._FilterDatabase" localSheetId="6" hidden="1">'1-5楚雄市一般公共预算基本支出情况表（公开到款级）'!$A$3:$B$31</definedName>
    <definedName name="_xlnm._FilterDatabase" localSheetId="7" hidden="1">'1-5市本级一般公共预算基本支出情况表（公开到款级）'!$A$3:$B$31</definedName>
    <definedName name="_xlnm._FilterDatabase" localSheetId="8" hidden="1">'1-5高新区一般公共预算基本支出情况表（公开到款级）'!$A$3:$B$31</definedName>
    <definedName name="_xlnm._FilterDatabase" localSheetId="9" hidden="1">'1-6一般公共预算支出表（市对下转移支付项目）'!$A$3:$E$42</definedName>
    <definedName name="_xlnm._FilterDatabase" localSheetId="12" hidden="1">'2-1楚雄市政府性基金预算收入情况表'!$A$3:$F$37</definedName>
    <definedName name="_xlnm._FilterDatabase" localSheetId="13" hidden="1">'2-2楚雄市政府性基金预算支出情况表'!$A$3:$G$263</definedName>
    <definedName name="_xlnm._FilterDatabase" localSheetId="14" hidden="1">'2-3市本级政府性基金预算收入情况表'!$A$1:$F$38</definedName>
    <definedName name="_xlnm._FilterDatabase" localSheetId="15" hidden="1">'2-3高新区政府性基金预算收入情况表'!$A$3:$F$37</definedName>
    <definedName name="_xlnm._FilterDatabase" localSheetId="16" hidden="1">'2-4市本级政府性基金预算支出情况表（公开到项级）'!$A$3:$G$267</definedName>
    <definedName name="_xlnm._FilterDatabase" localSheetId="17" hidden="1">'2-4高新区政府性基金预算支出情况表（公开到项级）'!$A$3:$G$267</definedName>
    <definedName name="_xlnm._FilterDatabase" localSheetId="19" hidden="1">'3-1楚雄市国有资本经营收入预算情况表'!$A$3:$E$41</definedName>
    <definedName name="_xlnm._FilterDatabase" localSheetId="20" hidden="1">'3-2楚雄市国有资本经营支出预算情况表'!$A$3:$E$28</definedName>
    <definedName name="_xlnm._FilterDatabase" localSheetId="21" hidden="1">'3-3市本级国有资本经营收入预算情况表'!$A$3:$E$36</definedName>
    <definedName name="_xlnm._FilterDatabase" localSheetId="22" hidden="1">'3-3高新区国有资本经营收入预算情况表'!$A$3:$E$35</definedName>
    <definedName name="_xlnm._FilterDatabase" localSheetId="23" hidden="1">'3-4市本级国有资本经营支出预算情况表（公开到项级）'!$A$3:$E$22</definedName>
    <definedName name="_xlnm._FilterDatabase" localSheetId="24" hidden="1">'3-4高新区国有资本经营支出预算情况表（公开到项级）'!$A$3:$E$22</definedName>
    <definedName name="_xlnm._FilterDatabase" localSheetId="27" hidden="1">'4-1楚雄市社会保险基金收入预算情况表'!$A$3:$E$44</definedName>
    <definedName name="_xlnm._FilterDatabase" localSheetId="28" hidden="1">'4-2楚雄市社会保险基金支出预算情况表'!$A$3:$E$30</definedName>
    <definedName name="_xlnm._FilterDatabase" localSheetId="29" hidden="1">'4-3市本级社会保险基金收入预算情况表'!$A$3:$E$45</definedName>
    <definedName name="_xlnm._FilterDatabase" localSheetId="30" hidden="1">'4-4市本级社会保险基金支出预算情况表'!$A$3:$F$30</definedName>
    <definedName name="_xlnm._FilterDatabase" localSheetId="18" hidden="1">'2-5本级政府性基金支出表（市对下转移支付）'!$A$3:$E$18</definedName>
    <definedName name="_lst_r_地方财政预算表2015年全省汇总_10_科目编码名称" localSheetId="27">[1]_ESList!$A$1:$A$27</definedName>
    <definedName name="_lst_r_地方财政预算表2015年全省汇总_10_科目编码名称" localSheetId="28">[1]_ESList!$A$1:$A$27</definedName>
    <definedName name="_lst_r_地方财政预算表2015年全省汇总_10_科目编码名称" localSheetId="29">[1]_ESList!$A$1:$A$27</definedName>
    <definedName name="_lst_r_地方财政预算表2015年全省汇总_10_科目编码名称" localSheetId="30">[1]_ESList!$A$1:$A$27</definedName>
    <definedName name="_lst_r_地方财政预算表2015年全省汇总_10_科目编码名称">[2]_ESList!$A$1:$A$27</definedName>
    <definedName name="_xlnm.Print_Area" localSheetId="0">'1-1楚雄市一般公共预算收入情况表'!$B$1:$E$41</definedName>
    <definedName name="_xlnm.Print_Area" localSheetId="1">'1-2楚雄市一般公共预算支出情况表'!$B$1:$E$38</definedName>
    <definedName name="_xlnm.Print_Area" localSheetId="3">'1-3高新区一般公共预算收入情况表'!$B$1:$E$41</definedName>
    <definedName name="_xlnm.Print_Area" localSheetId="2">'1-3市本级一般公共预算收入情况表'!$B$1:$E$41</definedName>
    <definedName name="_xlnm.Print_Area" localSheetId="5">'1-4高新区一般公共预算支出情况表（公开到项级）'!$B$1:$E$1350</definedName>
    <definedName name="_xlnm.Print_Area" localSheetId="4">'1-4市本级一般公共预算支出情况表（公开到项级）'!$B$1:$E$1351</definedName>
    <definedName name="_xlnm.Print_Area" localSheetId="6">'1-5楚雄市一般公共预算基本支出情况表（公开到款级）'!$A$1:$B$31</definedName>
    <definedName name="_xlnm.Print_Area" localSheetId="8">'1-5高新区一般公共预算基本支出情况表（公开到款级）'!$A$1:$B$31</definedName>
    <definedName name="_xlnm.Print_Area" localSheetId="7">'1-5市本级一般公共预算基本支出情况表（公开到款级）'!$A$1:$B$31</definedName>
    <definedName name="_xlnm.Print_Area" localSheetId="9">'1-6一般公共预算支出表（市对下转移支付项目）'!$A$1:$C$42</definedName>
    <definedName name="_xlnm.Print_Area" localSheetId="10">'1-7楚雄市分地区税收返还和转移支付预算表'!$A$1:$D$10</definedName>
    <definedName name="_xlnm.Print_Area" localSheetId="12">'2-1楚雄市政府性基金预算收入情况表'!$B$1:$E$37</definedName>
    <definedName name="_xlnm.Print_Area" localSheetId="13">'2-2楚雄市政府性基金预算支出情况表'!$B$1:$E$263</definedName>
    <definedName name="_xlnm.Print_Area" localSheetId="15">'2-3高新区政府性基金预算收入情况表'!$B$1:$E$37</definedName>
    <definedName name="_xlnm.Print_Area" localSheetId="14">'2-3市本级政府性基金预算收入情况表'!$B$1:$E$38</definedName>
    <definedName name="_xlnm.Print_Area" localSheetId="17">'2-4高新区政府性基金预算支出情况表（公开到项级）'!$B$1:$E$267</definedName>
    <definedName name="_xlnm.Print_Area" localSheetId="16">'2-4市本级政府性基金预算支出情况表（公开到项级）'!$B$1:$E$267</definedName>
    <definedName name="_xlnm.Print_Area" localSheetId="18">'2-5本级政府性基金支出表（市对下转移支付）'!$A$1:$D$16</definedName>
    <definedName name="_xlnm.Print_Area" localSheetId="19">'3-1楚雄市国有资本经营收入预算情况表'!$A$1:$D$41</definedName>
    <definedName name="_xlnm.Print_Area" localSheetId="20">'3-2楚雄市国有资本经营支出预算情况表'!$A$1:$D$28</definedName>
    <definedName name="_xlnm.Print_Area" localSheetId="22">'3-3高新区国有资本经营收入预算情况表'!$A$1:$D$36</definedName>
    <definedName name="_xlnm.Print_Area" localSheetId="21">'3-3市本级国有资本经营收入预算情况表'!$A$1:$D$36</definedName>
    <definedName name="_xlnm.Print_Area" localSheetId="24">'3-4高新区国有资本经营支出预算情况表（公开到项级）'!$A$1:$D$23</definedName>
    <definedName name="_xlnm.Print_Area" localSheetId="23">'3-4市本级国有资本经营支出预算情况表（公开到项级）'!$A$1:$D$22</definedName>
    <definedName name="_xlnm.Print_Area" localSheetId="27">'4-1楚雄市社会保险基金收入预算情况表'!$A$1:$D$44</definedName>
    <definedName name="_xlnm.Print_Area" localSheetId="28">'4-2楚雄市社会保险基金支出预算情况表'!$A$1:$D$30</definedName>
    <definedName name="_xlnm.Print_Area" localSheetId="29">'4-3市本级社会保险基金收入预算情况表'!$A$1:$D$45</definedName>
    <definedName name="_xlnm.Print_Area" localSheetId="30">'4-4市本级社会保险基金支出预算情况表'!$A$1:$D$30</definedName>
    <definedName name="_xlnm.Print_Area" localSheetId="41">'6-1重大政策和重点项目绩效目标表'!#REF!</definedName>
    <definedName name="_xlnm.Print_Titles" localSheetId="0">'1-1楚雄市一般公共预算收入情况表'!$2:$4</definedName>
    <definedName name="_xlnm.Print_Titles" localSheetId="1">'1-2楚雄市一般公共预算支出情况表'!$1:$3</definedName>
    <definedName name="_xlnm.Print_Titles" localSheetId="3">'1-3高新区一般公共预算收入情况表'!$1:$3</definedName>
    <definedName name="_xlnm.Print_Titles" localSheetId="2">'1-3市本级一般公共预算收入情况表'!$1:$3</definedName>
    <definedName name="_xlnm.Print_Titles" localSheetId="5">'1-4高新区一般公共预算支出情况表（公开到项级）'!$1:$3</definedName>
    <definedName name="_xlnm.Print_Titles" localSheetId="4">'1-4市本级一般公共预算支出情况表（公开到项级）'!$1:$3</definedName>
    <definedName name="_xlnm.Print_Titles" localSheetId="6">'1-5楚雄市一般公共预算基本支出情况表（公开到款级）'!$1:$3</definedName>
    <definedName name="_xlnm.Print_Titles" localSheetId="8">'1-5高新区一般公共预算基本支出情况表（公开到款级）'!$1:$3</definedName>
    <definedName name="_xlnm.Print_Titles" localSheetId="7">'1-5市本级一般公共预算基本支出情况表（公开到款级）'!$1:$3</definedName>
    <definedName name="_xlnm.Print_Titles" localSheetId="9">'1-6一般公共预算支出表（市对下转移支付项目）'!$1:$3</definedName>
    <definedName name="_xlnm.Print_Titles" localSheetId="10">'1-7楚雄市分地区税收返还和转移支付预算表'!$1:$3</definedName>
    <definedName name="_xlnm.Print_Titles" localSheetId="12">'2-1楚雄市政府性基金预算收入情况表'!$1:$3</definedName>
    <definedName name="_xlnm.Print_Titles" localSheetId="13">'2-2楚雄市政府性基金预算支出情况表'!$1:$3</definedName>
    <definedName name="_xlnm.Print_Titles" localSheetId="15">'2-3高新区政府性基金预算收入情况表'!$1:$3</definedName>
    <definedName name="_xlnm.Print_Titles" localSheetId="14">'2-3市本级政府性基金预算收入情况表'!$1:$3</definedName>
    <definedName name="_xlnm.Print_Titles" localSheetId="17">'2-4高新区政府性基金预算支出情况表（公开到项级）'!$1:$3</definedName>
    <definedName name="_xlnm.Print_Titles" localSheetId="16">'2-4市本级政府性基金预算支出情况表（公开到项级）'!$1:$3</definedName>
    <definedName name="_xlnm.Print_Titles" localSheetId="18">'2-5本级政府性基金支出表（市对下转移支付）'!$1:$3</definedName>
    <definedName name="_xlnm.Print_Titles" localSheetId="19">'3-1楚雄市国有资本经营收入预算情况表'!$1:$3</definedName>
    <definedName name="_xlnm.Print_Titles" localSheetId="20">'3-2楚雄市国有资本经营支出预算情况表'!$1:$3</definedName>
    <definedName name="_xlnm.Print_Titles" localSheetId="22">'3-3高新区国有资本经营收入预算情况表'!$1:$3</definedName>
    <definedName name="_xlnm.Print_Titles" localSheetId="21">'3-3市本级国有资本经营收入预算情况表'!$1:$3</definedName>
    <definedName name="_xlnm.Print_Titles" localSheetId="27">'4-1楚雄市社会保险基金收入预算情况表'!$1:$3</definedName>
    <definedName name="_xlnm.Print_Titles" localSheetId="29">'4-3市本级社会保险基金收入预算情况表'!$1:$3</definedName>
    <definedName name="专项收入年初预算数" localSheetId="1">#REF!</definedName>
    <definedName name="专项收入年初预算数" localSheetId="6">#REF!</definedName>
    <definedName name="专项收入年初预算数" localSheetId="8">#REF!</definedName>
    <definedName name="专项收入年初预算数" localSheetId="7">#REF!</definedName>
    <definedName name="专项收入年初预算数" localSheetId="11">#REF!</definedName>
    <definedName name="专项收入年初预算数" localSheetId="19">#REF!</definedName>
    <definedName name="专项收入年初预算数" localSheetId="20">#REF!</definedName>
    <definedName name="专项收入年初预算数" localSheetId="22">#REF!</definedName>
    <definedName name="专项收入年初预算数" localSheetId="21">#REF!</definedName>
    <definedName name="专项收入年初预算数" localSheetId="24">#REF!</definedName>
    <definedName name="专项收入年初预算数" localSheetId="23">#REF!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 localSheetId="30">#REF!</definedName>
    <definedName name="专项收入年初预算数" localSheetId="31">#REF!</definedName>
    <definedName name="专项收入年初预算数" localSheetId="32">#REF!</definedName>
    <definedName name="专项收入年初预算数" localSheetId="33">#REF!</definedName>
    <definedName name="专项收入年初预算数" localSheetId="34">#REF!</definedName>
    <definedName name="专项收入年初预算数" localSheetId="35">#REF!</definedName>
    <definedName name="专项收入年初预算数" localSheetId="37">#REF!</definedName>
    <definedName name="专项收入年初预算数" localSheetId="36">#REF!</definedName>
    <definedName name="专项收入年初预算数" localSheetId="38">#REF!</definedName>
    <definedName name="专项收入年初预算数" localSheetId="39">#REF!</definedName>
    <definedName name="专项收入年初预算数" localSheetId="40">#REF!</definedName>
    <definedName name="专项收入年初预算数" localSheetId="41">#REF!</definedName>
    <definedName name="专项收入年初预算数" localSheetId="42">#REF!</definedName>
    <definedName name="专项收入年初预算数">#REF!</definedName>
    <definedName name="专项收入全年预计数" localSheetId="1">#REF!</definedName>
    <definedName name="专项收入全年预计数" localSheetId="6">#REF!</definedName>
    <definedName name="专项收入全年预计数" localSheetId="8">#REF!</definedName>
    <definedName name="专项收入全年预计数" localSheetId="7">#REF!</definedName>
    <definedName name="专项收入全年预计数" localSheetId="11">#REF!</definedName>
    <definedName name="专项收入全年预计数" localSheetId="19">#REF!</definedName>
    <definedName name="专项收入全年预计数" localSheetId="20">#REF!</definedName>
    <definedName name="专项收入全年预计数" localSheetId="22">#REF!</definedName>
    <definedName name="专项收入全年预计数" localSheetId="21">#REF!</definedName>
    <definedName name="专项收入全年预计数" localSheetId="24">#REF!</definedName>
    <definedName name="专项收入全年预计数" localSheetId="23">#REF!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 localSheetId="30">#REF!</definedName>
    <definedName name="专项收入全年预计数" localSheetId="31">#REF!</definedName>
    <definedName name="专项收入全年预计数" localSheetId="32">#REF!</definedName>
    <definedName name="专项收入全年预计数" localSheetId="33">#REF!</definedName>
    <definedName name="专项收入全年预计数" localSheetId="34">#REF!</definedName>
    <definedName name="专项收入全年预计数" localSheetId="35">#REF!</definedName>
    <definedName name="专项收入全年预计数" localSheetId="37">#REF!</definedName>
    <definedName name="专项收入全年预计数" localSheetId="36">#REF!</definedName>
    <definedName name="专项收入全年预计数" localSheetId="38">#REF!</definedName>
    <definedName name="专项收入全年预计数" localSheetId="39">#REF!</definedName>
    <definedName name="专项收入全年预计数" localSheetId="40">#REF!</definedName>
    <definedName name="专项收入全年预计数" localSheetId="41">#REF!</definedName>
    <definedName name="专项收入全年预计数" localSheetId="42">#REF!</definedName>
    <definedName name="专项收入全年预计数">#REF!</definedName>
  </definedNames>
  <calcPr calcId="144525"/>
</workbook>
</file>

<file path=xl/sharedStrings.xml><?xml version="1.0" encoding="utf-8"?>
<sst xmlns="http://schemas.openxmlformats.org/spreadsheetml/2006/main" count="8570" uniqueCount="3465">
  <si>
    <t>附件1</t>
  </si>
  <si>
    <t>1-1  2024年楚雄市一般公共预算收入情况表</t>
  </si>
  <si>
    <t>单位：万元</t>
  </si>
  <si>
    <t>科目编码</t>
  </si>
  <si>
    <t>项目</t>
  </si>
  <si>
    <t>2023年执行数</t>
  </si>
  <si>
    <t>2024年预算数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</si>
  <si>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</si>
  <si>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</si>
  <si>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</si>
  <si>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</si>
  <si>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</si>
  <si>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</si>
  <si>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</si>
  <si>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</si>
  <si>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</si>
  <si>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</si>
  <si>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</si>
  <si>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</si>
  <si>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</si>
  <si>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</si>
  <si>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</si>
  <si>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</si>
  <si>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</si>
  <si>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</si>
  <si>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</si>
  <si>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</si>
  <si>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</si>
  <si>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</si>
  <si>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</si>
  <si>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</si>
  <si>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</si>
  <si>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</si>
  <si>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</si>
  <si>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</si>
  <si>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</si>
  <si>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</si>
  <si>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</si>
  <si>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</si>
  <si>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</si>
  <si>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</si>
  <si>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</si>
  <si>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</si>
  <si>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</si>
  <si>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</si>
  <si>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</si>
  <si>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</si>
  <si>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</si>
  <si>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</si>
  <si>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</si>
  <si>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</si>
  <si>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</si>
  <si>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</si>
  <si>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</si>
  <si>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</si>
  <si>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</si>
  <si>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</si>
  <si>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</si>
  <si>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</si>
  <si>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</si>
  <si>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</si>
  <si>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</si>
  <si>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</si>
  <si>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</si>
  <si>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</si>
  <si>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</si>
  <si>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债务转贷收入</t>
  </si>
  <si>
    <t xml:space="preserve">   接受其他地区援助收入</t>
  </si>
  <si>
    <t xml:space="preserve">   动用预算稳定调节基金</t>
  </si>
  <si>
    <t>各项收入合计</t>
  </si>
  <si>
    <t>1-2 2024年楚雄市一般公共预算支出情况表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</si>
  <si>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</si>
  <si>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</si>
  <si>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</si>
  <si>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</si>
  <si>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</si>
  <si>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</si>
  <si>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</si>
  <si>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</si>
  <si>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</si>
  <si>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</si>
  <si>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</si>
  <si>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</si>
  <si>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</si>
  <si>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</si>
  <si>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</si>
  <si>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</si>
  <si>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</si>
  <si>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</si>
  <si>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</si>
  <si>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</si>
  <si>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</si>
  <si>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</si>
  <si>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</si>
  <si>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</si>
  <si>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</si>
  <si>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</si>
  <si>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</si>
  <si>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</si>
  <si>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</si>
  <si>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</si>
  <si>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</si>
  <si>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</si>
  <si>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</si>
  <si>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</si>
  <si>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</si>
  <si>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</si>
  <si>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</si>
  <si>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</si>
  <si>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</si>
  <si>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</si>
  <si>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</si>
  <si>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</si>
  <si>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</si>
  <si>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</si>
  <si>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</si>
  <si>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</si>
  <si>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</si>
  <si>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</si>
  <si>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</si>
  <si>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</si>
  <si>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</si>
  <si>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</si>
  <si>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</si>
  <si>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</si>
  <si>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</si>
  <si>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</si>
  <si>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</si>
  <si>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</si>
  <si>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</si>
  <si>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2024年市本级一般公共预算收入情况表</t>
  </si>
  <si>
    <t>2023年预算数</t>
  </si>
  <si>
    <t>比上年预算数增长%</t>
  </si>
  <si>
    <r>
      <rPr>
        <sz val="14"/>
        <rFont val="宋体"/>
        <charset val="134"/>
      </rPr>
      <t>10199</t>
    </r>
  </si>
  <si>
    <t>市本级一般公共预算收入</t>
  </si>
  <si>
    <t xml:space="preserve">   上解收入</t>
  </si>
  <si>
    <t>1-3 2024年高新区一般公共预算收入情况表</t>
  </si>
  <si>
    <t>高新区一般公共预算收入</t>
  </si>
  <si>
    <t>1-4 2024年市本级一般公共预算支出情况表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</si>
  <si>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</si>
  <si>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</si>
  <si>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</si>
  <si>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</si>
  <si>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</si>
  <si>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</si>
  <si>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</si>
  <si>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</si>
  <si>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</si>
  <si>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</si>
  <si>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</si>
  <si>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</si>
  <si>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</si>
  <si>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</si>
  <si>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</si>
  <si>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</si>
  <si>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</si>
  <si>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</si>
  <si>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</si>
  <si>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</si>
  <si>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</si>
  <si>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</si>
  <si>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</si>
  <si>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</si>
  <si>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</si>
  <si>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</si>
  <si>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</si>
  <si>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</si>
  <si>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</si>
  <si>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</si>
  <si>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</si>
  <si>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</si>
  <si>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</si>
  <si>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</si>
  <si>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</si>
  <si>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</si>
  <si>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</si>
  <si>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</si>
  <si>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</si>
  <si>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</si>
  <si>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</si>
  <si>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</si>
  <si>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</si>
  <si>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</si>
  <si>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</si>
  <si>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</si>
  <si>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</si>
  <si>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</si>
  <si>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</si>
  <si>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</si>
  <si>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</si>
  <si>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</si>
  <si>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</si>
  <si>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</si>
  <si>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</si>
  <si>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</si>
  <si>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</si>
  <si>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</si>
  <si>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</si>
  <si>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</si>
  <si>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</si>
  <si>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</si>
  <si>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</si>
  <si>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</si>
  <si>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</si>
  <si>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</si>
  <si>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</si>
  <si>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</si>
  <si>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</si>
  <si>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</si>
  <si>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</si>
  <si>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</si>
  <si>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</si>
  <si>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</si>
  <si>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</si>
  <si>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</si>
  <si>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</si>
  <si>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</si>
  <si>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</si>
  <si>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</si>
  <si>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</si>
  <si>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</si>
  <si>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</si>
  <si>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</si>
  <si>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</si>
  <si>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</si>
  <si>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</si>
  <si>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</si>
  <si>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</si>
  <si>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</si>
  <si>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</si>
  <si>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</si>
  <si>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</si>
  <si>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</si>
  <si>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</si>
  <si>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</si>
  <si>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</si>
  <si>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</si>
  <si>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</si>
  <si>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</si>
  <si>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</si>
  <si>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</si>
  <si>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</si>
  <si>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</si>
  <si>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</si>
  <si>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</si>
  <si>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</si>
  <si>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</si>
  <si>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</si>
  <si>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</si>
  <si>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</si>
  <si>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</si>
  <si>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</si>
  <si>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</si>
  <si>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</si>
  <si>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</si>
  <si>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</si>
  <si>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</si>
  <si>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</si>
  <si>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</si>
  <si>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</si>
  <si>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</si>
  <si>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</si>
  <si>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</si>
  <si>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</si>
  <si>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</si>
  <si>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</si>
  <si>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</si>
  <si>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</si>
  <si>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</si>
  <si>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</si>
  <si>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</si>
  <si>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</si>
  <si>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</si>
  <si>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</si>
  <si>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</si>
  <si>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</si>
  <si>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</si>
  <si>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</si>
  <si>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</si>
  <si>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</si>
  <si>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</si>
  <si>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</si>
  <si>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</si>
  <si>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</si>
  <si>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</si>
  <si>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</si>
  <si>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</si>
  <si>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</si>
  <si>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</si>
  <si>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</si>
  <si>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</si>
  <si>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</si>
  <si>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</si>
  <si>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</si>
  <si>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</si>
  <si>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</si>
  <si>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</si>
  <si>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</si>
  <si>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</si>
  <si>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</si>
  <si>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</si>
  <si>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</si>
  <si>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</si>
  <si>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</si>
  <si>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</si>
  <si>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</si>
  <si>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</si>
  <si>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</si>
  <si>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</si>
  <si>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</si>
  <si>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</si>
  <si>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</si>
  <si>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</si>
  <si>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</si>
  <si>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</si>
  <si>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</si>
  <si>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</si>
  <si>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</si>
  <si>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</si>
  <si>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</si>
  <si>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</si>
  <si>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</si>
  <si>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</si>
  <si>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</si>
  <si>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</si>
  <si>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</si>
  <si>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</si>
  <si>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</si>
  <si>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</si>
  <si>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</si>
  <si>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</si>
  <si>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</si>
  <si>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</si>
  <si>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</si>
  <si>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</si>
  <si>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</si>
  <si>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</si>
  <si>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</si>
  <si>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</si>
  <si>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</si>
  <si>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</si>
  <si>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</si>
  <si>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</si>
  <si>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</si>
  <si>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</si>
  <si>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</si>
  <si>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</si>
  <si>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</si>
  <si>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</si>
  <si>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</si>
  <si>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</si>
  <si>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</si>
  <si>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</si>
  <si>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</si>
  <si>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</si>
  <si>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</si>
  <si>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</si>
  <si>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</si>
  <si>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</si>
  <si>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</si>
  <si>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</si>
  <si>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</si>
  <si>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</si>
  <si>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</si>
  <si>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</si>
  <si>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</si>
  <si>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</si>
  <si>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</si>
  <si>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</si>
  <si>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</si>
  <si>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</si>
  <si>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</si>
  <si>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</si>
  <si>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</si>
  <si>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</si>
  <si>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</si>
  <si>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</si>
  <si>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</si>
  <si>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</si>
  <si>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</si>
  <si>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</si>
  <si>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</si>
  <si>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</si>
  <si>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</si>
  <si>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</si>
  <si>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</si>
  <si>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</si>
  <si>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</si>
  <si>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</si>
  <si>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</si>
  <si>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</si>
  <si>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</si>
  <si>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</si>
  <si>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</si>
  <si>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</si>
  <si>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</si>
  <si>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</si>
  <si>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</si>
  <si>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</si>
  <si>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</si>
  <si>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</si>
  <si>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</si>
  <si>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</si>
  <si>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</si>
  <si>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</si>
  <si>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</si>
  <si>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</si>
  <si>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</si>
  <si>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</si>
  <si>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</si>
  <si>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</si>
  <si>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</si>
  <si>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</si>
  <si>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</si>
  <si>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</si>
  <si>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</si>
  <si>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</si>
  <si>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</si>
  <si>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</si>
  <si>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</si>
  <si>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</si>
  <si>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</si>
  <si>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</si>
  <si>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</si>
  <si>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</si>
  <si>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</si>
  <si>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</si>
  <si>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</si>
  <si>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</si>
  <si>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</si>
  <si>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</si>
  <si>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</si>
  <si>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</si>
  <si>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</si>
  <si>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</si>
  <si>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</si>
  <si>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</si>
  <si>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</si>
  <si>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</si>
  <si>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</si>
  <si>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</si>
  <si>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</si>
  <si>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</si>
  <si>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</si>
  <si>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</si>
  <si>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</si>
  <si>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</si>
  <si>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</si>
  <si>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</si>
  <si>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</si>
  <si>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</si>
  <si>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</si>
  <si>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</si>
  <si>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</si>
  <si>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</si>
  <si>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</si>
  <si>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</si>
  <si>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</si>
  <si>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</si>
  <si>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</si>
  <si>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</si>
  <si>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</si>
  <si>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</si>
  <si>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</si>
  <si>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</si>
  <si>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</si>
  <si>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</si>
  <si>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</si>
  <si>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</si>
  <si>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</si>
  <si>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</si>
  <si>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</si>
  <si>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</si>
  <si>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</si>
  <si>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</si>
  <si>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</si>
  <si>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</si>
  <si>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</si>
  <si>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</si>
  <si>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</si>
  <si>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</si>
  <si>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</si>
  <si>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</si>
  <si>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</si>
  <si>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</si>
  <si>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</si>
  <si>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</si>
  <si>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</si>
  <si>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</si>
  <si>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</si>
  <si>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</si>
  <si>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</si>
  <si>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</si>
  <si>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</si>
  <si>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</si>
  <si>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</si>
  <si>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</si>
  <si>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</si>
  <si>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</si>
  <si>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</si>
  <si>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</si>
  <si>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</si>
  <si>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</si>
  <si>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</si>
  <si>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</si>
  <si>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</si>
  <si>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</si>
  <si>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</si>
  <si>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</si>
  <si>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</si>
  <si>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</si>
  <si>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</si>
  <si>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</si>
  <si>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</si>
  <si>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</si>
  <si>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</si>
  <si>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 xml:space="preserve">    信访事务</t>
  </si>
  <si>
    <t xml:space="preserve">     信访业务</t>
  </si>
  <si>
    <t>20199</t>
  </si>
  <si>
    <t xml:space="preserve">   其他一般公共服务支出</t>
  </si>
  <si>
    <t>2019901</t>
  </si>
  <si>
    <t xml:space="preserve">     国家赔偿费用支出</t>
  </si>
  <si>
    <t>2019999</t>
  </si>
  <si>
    <t xml:space="preserve">     其他一般公共服务支出</t>
  </si>
  <si>
    <t>201A</t>
  </si>
  <si>
    <t>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</si>
  <si>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</si>
  <si>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</si>
  <si>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</si>
  <si>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</si>
  <si>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</si>
  <si>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</si>
  <si>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</si>
  <si>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</si>
  <si>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</si>
  <si>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</si>
  <si>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</si>
  <si>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</si>
  <si>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</si>
  <si>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</si>
  <si>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</si>
  <si>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</si>
  <si>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</si>
  <si>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</si>
  <si>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</si>
  <si>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</si>
  <si>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</si>
  <si>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</si>
  <si>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</si>
  <si>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</si>
  <si>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</si>
  <si>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</si>
  <si>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</si>
  <si>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</si>
  <si>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</si>
  <si>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</si>
  <si>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</si>
  <si>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</si>
  <si>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</si>
  <si>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</si>
  <si>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</si>
  <si>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</si>
  <si>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</si>
  <si>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</si>
  <si>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</si>
  <si>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</si>
  <si>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</si>
  <si>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</si>
  <si>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</si>
  <si>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</si>
  <si>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</si>
  <si>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</si>
  <si>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</si>
  <si>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</si>
  <si>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</si>
  <si>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</si>
  <si>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</si>
  <si>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</si>
  <si>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</si>
  <si>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</si>
  <si>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</si>
  <si>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</si>
  <si>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</si>
  <si>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</si>
  <si>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</si>
  <si>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</si>
  <si>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</si>
  <si>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</si>
  <si>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</si>
  <si>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</si>
  <si>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</si>
  <si>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</si>
  <si>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</si>
  <si>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</si>
  <si>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</si>
  <si>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</si>
  <si>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</si>
  <si>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</si>
  <si>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</si>
  <si>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</si>
  <si>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</si>
  <si>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</si>
  <si>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</si>
  <si>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</si>
  <si>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</si>
  <si>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</si>
  <si>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</si>
  <si>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</si>
  <si>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</si>
  <si>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</si>
  <si>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</si>
  <si>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</si>
  <si>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</si>
  <si>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</si>
  <si>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</si>
  <si>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</si>
  <si>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</si>
  <si>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</si>
  <si>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</si>
  <si>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</si>
  <si>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</si>
  <si>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</si>
  <si>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</si>
  <si>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</si>
  <si>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</si>
  <si>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</si>
  <si>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</si>
  <si>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</si>
  <si>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</si>
  <si>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</si>
  <si>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</si>
  <si>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</si>
  <si>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</si>
  <si>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</si>
  <si>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</si>
  <si>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</si>
  <si>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</si>
  <si>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</si>
  <si>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</si>
  <si>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</si>
  <si>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</si>
  <si>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</si>
  <si>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</si>
  <si>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</si>
  <si>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</si>
  <si>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</si>
  <si>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</si>
  <si>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</si>
  <si>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</si>
  <si>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</si>
  <si>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</si>
  <si>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</si>
  <si>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</si>
  <si>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</si>
  <si>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</si>
  <si>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</si>
  <si>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</si>
  <si>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</si>
  <si>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</si>
  <si>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</si>
  <si>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</si>
  <si>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</si>
  <si>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</si>
  <si>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</si>
  <si>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</si>
  <si>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</si>
  <si>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</si>
  <si>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</si>
  <si>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</si>
  <si>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</si>
  <si>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</si>
  <si>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</si>
  <si>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</si>
  <si>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</si>
  <si>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</si>
  <si>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</si>
  <si>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</si>
  <si>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</si>
  <si>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</si>
  <si>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</si>
  <si>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</si>
  <si>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</si>
  <si>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</si>
  <si>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</si>
  <si>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</si>
  <si>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</si>
  <si>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</si>
  <si>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</si>
  <si>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</si>
  <si>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</si>
  <si>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</si>
  <si>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</si>
  <si>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</si>
  <si>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</si>
  <si>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</si>
  <si>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</si>
  <si>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</si>
  <si>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</si>
  <si>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</si>
  <si>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</si>
  <si>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</si>
  <si>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</si>
  <si>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</si>
  <si>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</si>
  <si>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</si>
  <si>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</si>
  <si>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</si>
  <si>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</si>
  <si>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</si>
  <si>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</si>
  <si>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</si>
  <si>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</si>
  <si>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</si>
  <si>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</si>
  <si>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</si>
  <si>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</si>
  <si>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</si>
  <si>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</si>
  <si>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</si>
  <si>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</si>
  <si>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</si>
  <si>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</si>
  <si>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</si>
  <si>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</si>
  <si>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</si>
  <si>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</si>
  <si>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</si>
  <si>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</si>
  <si>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</si>
  <si>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</si>
  <si>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</si>
  <si>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</si>
  <si>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</si>
  <si>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</si>
  <si>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</si>
  <si>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</si>
  <si>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</si>
  <si>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</si>
  <si>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</si>
  <si>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</si>
  <si>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</si>
  <si>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</si>
  <si>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</si>
  <si>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</si>
  <si>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</si>
  <si>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</si>
  <si>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</si>
  <si>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</si>
  <si>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</si>
  <si>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</si>
  <si>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</si>
  <si>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</si>
  <si>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</si>
  <si>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</si>
  <si>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</si>
  <si>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</si>
  <si>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</si>
  <si>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</si>
  <si>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</si>
  <si>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</si>
  <si>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</si>
  <si>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</si>
  <si>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</si>
  <si>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</si>
  <si>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</si>
  <si>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</si>
  <si>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</si>
  <si>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</si>
  <si>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</si>
  <si>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</si>
  <si>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</si>
  <si>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</si>
  <si>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</si>
  <si>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</si>
  <si>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</si>
  <si>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</si>
  <si>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</si>
  <si>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</si>
  <si>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</si>
  <si>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</si>
  <si>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</si>
  <si>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</si>
  <si>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</si>
  <si>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</si>
  <si>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</si>
  <si>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</si>
  <si>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</si>
  <si>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</si>
  <si>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</si>
  <si>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</si>
  <si>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</si>
  <si>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</si>
  <si>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</si>
  <si>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</si>
  <si>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</si>
  <si>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</si>
  <si>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</si>
  <si>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</si>
  <si>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</si>
  <si>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</si>
  <si>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</si>
  <si>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</si>
  <si>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</si>
  <si>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</si>
  <si>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</si>
  <si>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</si>
  <si>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</si>
  <si>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</si>
  <si>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</si>
  <si>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</si>
  <si>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</si>
  <si>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</si>
  <si>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</si>
  <si>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</si>
  <si>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</si>
  <si>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</si>
  <si>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</si>
  <si>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</si>
  <si>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</si>
  <si>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</si>
  <si>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</si>
  <si>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</si>
  <si>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</si>
  <si>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</si>
  <si>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</si>
  <si>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</si>
  <si>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</si>
  <si>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</si>
  <si>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</si>
  <si>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</si>
  <si>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</si>
  <si>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</si>
  <si>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</si>
  <si>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</si>
  <si>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</si>
  <si>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</si>
  <si>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</si>
  <si>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</si>
  <si>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</si>
  <si>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</si>
  <si>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</si>
  <si>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</si>
  <si>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</si>
  <si>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</si>
  <si>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</si>
  <si>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</si>
  <si>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</si>
  <si>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</si>
  <si>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</si>
  <si>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</si>
  <si>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</si>
  <si>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</si>
  <si>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</si>
  <si>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</si>
  <si>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</si>
  <si>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</si>
  <si>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</si>
  <si>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</si>
  <si>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</si>
  <si>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</si>
  <si>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</si>
  <si>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</si>
  <si>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</si>
  <si>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</si>
  <si>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</si>
  <si>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</si>
  <si>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</si>
  <si>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</si>
  <si>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</si>
  <si>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</si>
  <si>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</si>
  <si>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</si>
  <si>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</si>
  <si>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</si>
  <si>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</si>
  <si>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</si>
  <si>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</si>
  <si>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</si>
  <si>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</si>
  <si>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</si>
  <si>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</si>
  <si>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</si>
  <si>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</si>
  <si>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</si>
  <si>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</si>
  <si>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</si>
  <si>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</si>
  <si>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</si>
  <si>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</si>
  <si>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</si>
  <si>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</si>
  <si>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</si>
  <si>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</si>
  <si>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</si>
  <si>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</si>
  <si>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</si>
  <si>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</si>
  <si>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</si>
  <si>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</si>
  <si>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</si>
  <si>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</si>
  <si>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</si>
  <si>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</si>
  <si>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</si>
  <si>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</si>
  <si>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</si>
  <si>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</si>
  <si>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</si>
  <si>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</si>
  <si>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</si>
  <si>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</si>
  <si>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</si>
  <si>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</si>
  <si>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</si>
  <si>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</si>
  <si>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</si>
  <si>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</si>
  <si>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</si>
  <si>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</si>
  <si>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</si>
  <si>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</si>
  <si>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</si>
  <si>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</si>
  <si>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</si>
  <si>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</si>
  <si>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</si>
  <si>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</si>
  <si>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</si>
  <si>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</si>
  <si>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</si>
  <si>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</si>
  <si>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</si>
  <si>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</si>
  <si>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</si>
  <si>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</si>
  <si>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</si>
  <si>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</si>
  <si>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</si>
  <si>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</si>
  <si>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</si>
  <si>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</si>
  <si>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</si>
  <si>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</si>
  <si>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</si>
  <si>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</si>
  <si>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</si>
  <si>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</si>
  <si>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</si>
  <si>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</si>
  <si>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</si>
  <si>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</si>
  <si>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</si>
  <si>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</si>
  <si>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</si>
  <si>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</si>
  <si>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</si>
  <si>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</si>
  <si>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</si>
  <si>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</si>
  <si>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</si>
  <si>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</si>
  <si>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</si>
  <si>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</si>
  <si>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</si>
  <si>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</si>
  <si>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</si>
  <si>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</si>
  <si>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</si>
  <si>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</si>
  <si>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</si>
  <si>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</si>
  <si>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</si>
  <si>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</si>
  <si>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</si>
  <si>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</si>
  <si>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</si>
  <si>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</si>
  <si>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</si>
  <si>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</si>
  <si>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</si>
  <si>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</si>
  <si>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</si>
  <si>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</si>
  <si>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</si>
  <si>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</si>
  <si>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</si>
  <si>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</si>
  <si>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</si>
  <si>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</si>
  <si>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</si>
  <si>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</si>
  <si>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</si>
  <si>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</si>
  <si>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</si>
  <si>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</si>
  <si>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</si>
  <si>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</si>
  <si>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</si>
  <si>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</si>
  <si>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</si>
  <si>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</si>
  <si>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</si>
  <si>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</si>
  <si>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</si>
  <si>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</si>
  <si>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</si>
  <si>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</si>
  <si>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</si>
  <si>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</si>
  <si>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</si>
  <si>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</si>
  <si>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</si>
  <si>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</si>
  <si>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</si>
  <si>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</si>
  <si>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</si>
  <si>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</si>
  <si>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</si>
  <si>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</si>
  <si>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</si>
  <si>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</si>
  <si>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</si>
  <si>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</si>
  <si>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</si>
  <si>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</si>
  <si>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</si>
  <si>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</si>
  <si>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</si>
  <si>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</si>
  <si>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</si>
  <si>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</si>
  <si>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</si>
  <si>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</si>
  <si>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</si>
  <si>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</si>
  <si>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</si>
  <si>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</si>
  <si>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</si>
  <si>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</si>
  <si>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</si>
  <si>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</si>
  <si>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</si>
  <si>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</si>
  <si>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</si>
  <si>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</si>
  <si>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</si>
  <si>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</si>
  <si>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</si>
  <si>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</si>
  <si>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</si>
  <si>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</si>
  <si>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</si>
  <si>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</si>
  <si>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</si>
  <si>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</si>
  <si>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</si>
  <si>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</si>
  <si>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</si>
  <si>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</si>
  <si>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</si>
  <si>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</si>
  <si>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</si>
  <si>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</si>
  <si>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</si>
  <si>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</si>
  <si>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</si>
  <si>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</si>
  <si>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</si>
  <si>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</si>
  <si>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</si>
  <si>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</si>
  <si>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</si>
  <si>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</si>
  <si>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</si>
  <si>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</si>
  <si>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</si>
  <si>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</si>
  <si>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</si>
  <si>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</si>
  <si>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</si>
  <si>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</si>
  <si>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</si>
  <si>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</si>
  <si>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</si>
  <si>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</si>
  <si>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</si>
  <si>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</si>
  <si>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</si>
  <si>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</si>
  <si>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</si>
  <si>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</si>
  <si>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</si>
  <si>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</si>
  <si>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</si>
  <si>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</si>
  <si>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</si>
  <si>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</si>
  <si>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</si>
  <si>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</si>
  <si>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</si>
  <si>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</si>
  <si>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</si>
  <si>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</si>
  <si>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</si>
  <si>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</si>
  <si>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</si>
  <si>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</si>
  <si>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</si>
  <si>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</si>
  <si>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</si>
  <si>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</si>
  <si>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</si>
  <si>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</si>
  <si>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</si>
  <si>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</si>
  <si>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</si>
  <si>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</si>
  <si>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</si>
  <si>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</si>
  <si>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</si>
  <si>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</si>
  <si>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褒扬纪念</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</si>
  <si>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</si>
  <si>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</si>
  <si>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</si>
  <si>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</si>
  <si>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</si>
  <si>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</si>
  <si>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</si>
  <si>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</si>
  <si>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</si>
  <si>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</si>
  <si>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</si>
  <si>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</si>
  <si>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</si>
  <si>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</si>
  <si>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</si>
  <si>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</si>
  <si>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</si>
  <si>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</si>
  <si>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</si>
  <si>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</si>
  <si>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</si>
  <si>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</si>
  <si>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</si>
  <si>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</si>
  <si>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</si>
  <si>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</si>
  <si>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</si>
  <si>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</si>
  <si>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</si>
  <si>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</si>
  <si>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</si>
  <si>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</si>
  <si>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</si>
  <si>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</si>
  <si>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</si>
  <si>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</si>
  <si>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</si>
  <si>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</si>
  <si>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</si>
  <si>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</si>
  <si>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</si>
  <si>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</si>
  <si>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</si>
  <si>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</si>
  <si>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</si>
  <si>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</si>
  <si>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</si>
  <si>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</si>
  <si>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</si>
  <si>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</si>
  <si>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</si>
  <si>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</si>
  <si>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</si>
  <si>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</si>
  <si>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</si>
  <si>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</si>
  <si>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</si>
  <si>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</si>
  <si>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</si>
  <si>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</si>
  <si>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</si>
  <si>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</si>
  <si>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</si>
  <si>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</si>
  <si>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</si>
  <si>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</si>
  <si>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</si>
  <si>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</si>
  <si>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</si>
  <si>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</si>
  <si>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</si>
  <si>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</si>
  <si>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</si>
  <si>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</si>
  <si>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</si>
  <si>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</si>
  <si>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</si>
  <si>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</si>
  <si>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</si>
  <si>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</si>
  <si>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</si>
  <si>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</si>
  <si>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</si>
  <si>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</si>
  <si>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</si>
  <si>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</si>
  <si>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</si>
  <si>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</si>
  <si>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</si>
  <si>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</si>
  <si>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</si>
  <si>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</si>
  <si>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</si>
  <si>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</si>
  <si>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</si>
  <si>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</si>
  <si>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</si>
  <si>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</si>
  <si>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</si>
  <si>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</si>
  <si>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</si>
  <si>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</si>
  <si>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</si>
  <si>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</si>
  <si>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</si>
  <si>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</si>
  <si>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</si>
  <si>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</si>
  <si>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</si>
  <si>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</si>
  <si>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</si>
  <si>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</si>
  <si>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</si>
  <si>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</si>
  <si>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</si>
  <si>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</si>
  <si>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</si>
  <si>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</si>
  <si>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</si>
  <si>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</si>
  <si>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</si>
  <si>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</si>
  <si>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</si>
  <si>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</si>
  <si>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</si>
  <si>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</si>
  <si>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</si>
  <si>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</si>
  <si>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</si>
  <si>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</si>
  <si>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</si>
  <si>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</si>
  <si>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</si>
  <si>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</si>
  <si>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</si>
  <si>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</si>
  <si>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</si>
  <si>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</si>
  <si>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</si>
  <si>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</si>
  <si>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</si>
  <si>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</si>
  <si>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</si>
  <si>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</si>
  <si>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</si>
  <si>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</si>
  <si>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</si>
  <si>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</si>
  <si>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</si>
  <si>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</si>
  <si>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</si>
  <si>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</si>
  <si>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</si>
  <si>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</si>
  <si>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</si>
  <si>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</si>
  <si>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</si>
  <si>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</si>
  <si>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</si>
  <si>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</si>
  <si>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</si>
  <si>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</si>
  <si>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</si>
  <si>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</si>
  <si>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</si>
  <si>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</si>
  <si>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</si>
  <si>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</si>
  <si>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</si>
  <si>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</si>
  <si>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</si>
  <si>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</si>
  <si>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</si>
  <si>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</si>
  <si>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</si>
  <si>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</si>
  <si>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</si>
  <si>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</si>
  <si>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</si>
  <si>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</si>
  <si>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</si>
  <si>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</si>
  <si>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</si>
  <si>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</si>
  <si>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</si>
  <si>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</si>
  <si>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</si>
  <si>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</si>
  <si>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</si>
  <si>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</si>
  <si>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</si>
  <si>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</si>
  <si>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</si>
  <si>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</si>
  <si>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</si>
  <si>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</si>
  <si>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</si>
  <si>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</si>
  <si>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</si>
  <si>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</si>
  <si>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</si>
  <si>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</si>
  <si>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</si>
  <si>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</si>
  <si>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</si>
  <si>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</si>
  <si>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</si>
  <si>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</si>
  <si>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</si>
  <si>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</si>
  <si>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</si>
  <si>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</si>
  <si>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</si>
  <si>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</si>
  <si>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</si>
  <si>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</si>
  <si>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</si>
  <si>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</si>
  <si>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</si>
  <si>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</si>
  <si>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</si>
  <si>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</si>
  <si>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</si>
  <si>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</si>
  <si>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</si>
  <si>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</si>
  <si>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</si>
  <si>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</si>
  <si>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</si>
  <si>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</si>
  <si>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</si>
  <si>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</si>
  <si>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</si>
  <si>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</si>
  <si>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</si>
  <si>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</si>
  <si>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</si>
  <si>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</si>
  <si>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</si>
  <si>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</si>
  <si>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</si>
  <si>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</si>
  <si>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</si>
  <si>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</si>
  <si>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</si>
  <si>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</si>
  <si>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</si>
  <si>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</si>
  <si>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</si>
  <si>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</si>
  <si>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 xml:space="preserve">     中医药事务</t>
  </si>
  <si>
    <t xml:space="preserve">     中医（民族医）药专项</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</si>
  <si>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</si>
  <si>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</si>
  <si>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</si>
  <si>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</si>
  <si>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</si>
  <si>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</si>
  <si>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</si>
  <si>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</si>
  <si>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</si>
  <si>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</si>
  <si>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</si>
  <si>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</si>
  <si>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</si>
  <si>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</si>
  <si>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</si>
  <si>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</si>
  <si>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</si>
  <si>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</si>
  <si>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</si>
  <si>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</si>
  <si>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</si>
  <si>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</si>
  <si>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</si>
  <si>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</si>
  <si>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</si>
  <si>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</si>
  <si>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</si>
  <si>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</si>
  <si>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</si>
  <si>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</si>
  <si>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</si>
  <si>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</si>
  <si>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</si>
  <si>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</si>
  <si>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</si>
  <si>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</si>
  <si>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</si>
  <si>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</si>
  <si>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</si>
  <si>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</si>
  <si>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</si>
  <si>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</si>
  <si>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</si>
  <si>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</si>
  <si>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</si>
  <si>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</si>
  <si>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</si>
  <si>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</si>
  <si>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</si>
  <si>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</si>
  <si>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</si>
  <si>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</si>
  <si>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</si>
  <si>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</si>
  <si>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</si>
  <si>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</si>
  <si>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</si>
  <si>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</si>
  <si>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</si>
  <si>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森林保护修护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</si>
  <si>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</si>
  <si>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</si>
  <si>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</si>
  <si>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</si>
  <si>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</si>
  <si>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</si>
  <si>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</si>
  <si>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</si>
  <si>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</si>
  <si>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</si>
  <si>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</si>
  <si>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</si>
  <si>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</si>
  <si>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</si>
  <si>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</si>
  <si>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</si>
  <si>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</si>
  <si>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</si>
  <si>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</si>
  <si>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</si>
  <si>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</si>
  <si>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</si>
  <si>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</si>
  <si>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</si>
  <si>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</si>
  <si>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</si>
  <si>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</si>
  <si>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</si>
  <si>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</si>
  <si>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</si>
  <si>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</si>
  <si>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</si>
  <si>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</si>
  <si>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</si>
  <si>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</si>
  <si>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</si>
  <si>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</si>
  <si>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</si>
  <si>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</si>
  <si>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</si>
  <si>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</si>
  <si>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</si>
  <si>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</si>
  <si>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</si>
  <si>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</si>
  <si>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</si>
  <si>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</si>
  <si>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</si>
  <si>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</si>
  <si>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</si>
  <si>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</si>
  <si>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</si>
  <si>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</si>
  <si>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</si>
  <si>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</si>
  <si>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</si>
  <si>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</si>
  <si>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</si>
  <si>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</si>
  <si>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</si>
  <si>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</si>
  <si>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</si>
  <si>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</si>
  <si>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</si>
  <si>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</si>
  <si>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</si>
  <si>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</si>
  <si>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</si>
  <si>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</si>
  <si>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</si>
  <si>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</si>
  <si>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</si>
  <si>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</si>
  <si>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</si>
  <si>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</si>
  <si>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</si>
  <si>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</si>
  <si>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</si>
  <si>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</si>
  <si>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</si>
  <si>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</si>
  <si>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</si>
  <si>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</si>
  <si>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</si>
  <si>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</si>
  <si>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</si>
  <si>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</si>
  <si>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</si>
  <si>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</si>
  <si>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</si>
  <si>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</si>
  <si>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</si>
  <si>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</si>
  <si>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</si>
  <si>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</si>
  <si>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</si>
  <si>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</si>
  <si>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</si>
  <si>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</si>
  <si>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</si>
  <si>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</si>
  <si>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</si>
  <si>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</si>
  <si>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</si>
  <si>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</si>
  <si>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</si>
  <si>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</si>
  <si>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</si>
  <si>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</si>
  <si>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</si>
  <si>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</si>
  <si>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</si>
  <si>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</si>
  <si>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</si>
  <si>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</si>
  <si>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</si>
  <si>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</si>
  <si>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</si>
  <si>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</si>
  <si>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</si>
  <si>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</si>
  <si>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</si>
  <si>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</si>
  <si>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</si>
  <si>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</si>
  <si>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</si>
  <si>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</si>
  <si>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</si>
  <si>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</si>
  <si>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</si>
  <si>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</si>
  <si>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</si>
  <si>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</si>
  <si>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</si>
  <si>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</si>
  <si>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</si>
  <si>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</si>
  <si>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</si>
  <si>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</si>
  <si>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</si>
  <si>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</si>
  <si>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</si>
  <si>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</si>
  <si>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</si>
  <si>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</si>
  <si>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</si>
  <si>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</si>
  <si>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</si>
  <si>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</si>
  <si>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</si>
  <si>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</si>
  <si>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</si>
  <si>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</si>
  <si>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</si>
  <si>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</si>
  <si>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农业生态资源保护</t>
  </si>
  <si>
    <t>2130142</t>
  </si>
  <si>
    <t xml:space="preserve">     乡村道路建设</t>
  </si>
  <si>
    <t>2130148</t>
  </si>
  <si>
    <t xml:space="preserve">     渔业发展</t>
  </si>
  <si>
    <t>2130152</t>
  </si>
  <si>
    <t xml:space="preserve">     对高校毕业生到基层任职补助</t>
  </si>
  <si>
    <t>2130153</t>
  </si>
  <si>
    <t xml:space="preserve">     耕地建设与利用</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</si>
  <si>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</si>
  <si>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</si>
  <si>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</si>
  <si>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</si>
  <si>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</si>
  <si>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</si>
  <si>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</si>
  <si>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</si>
  <si>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</si>
  <si>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</si>
  <si>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</si>
  <si>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</si>
  <si>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</si>
  <si>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</si>
  <si>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</si>
  <si>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</si>
  <si>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</si>
  <si>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</si>
  <si>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</si>
  <si>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</si>
  <si>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</si>
  <si>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</si>
  <si>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</si>
  <si>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</si>
  <si>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</si>
  <si>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</si>
  <si>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</si>
  <si>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</si>
  <si>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</si>
  <si>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</si>
  <si>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</si>
  <si>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</si>
  <si>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</si>
  <si>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</si>
  <si>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</si>
  <si>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</si>
  <si>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</si>
  <si>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</si>
  <si>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</si>
  <si>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2130235</t>
  </si>
  <si>
    <t xml:space="preserve">     国家公园</t>
  </si>
  <si>
    <t>2130236</t>
  </si>
  <si>
    <t xml:space="preserve">     草原管理</t>
  </si>
  <si>
    <t>2130237</t>
  </si>
  <si>
    <t xml:space="preserve">     退耕还林还草</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</si>
  <si>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</si>
  <si>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</si>
  <si>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</si>
  <si>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</si>
  <si>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</si>
  <si>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</si>
  <si>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</si>
  <si>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</si>
  <si>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</si>
  <si>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</si>
  <si>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</si>
  <si>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</si>
  <si>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</si>
  <si>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</si>
  <si>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</si>
  <si>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</si>
  <si>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</si>
  <si>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</si>
  <si>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</si>
  <si>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</si>
  <si>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</si>
  <si>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</si>
  <si>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</si>
  <si>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</si>
  <si>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</si>
  <si>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</si>
  <si>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</si>
  <si>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</si>
  <si>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</si>
  <si>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</si>
  <si>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</si>
  <si>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</si>
  <si>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</si>
  <si>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</si>
  <si>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</si>
  <si>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</si>
  <si>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</si>
  <si>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</si>
  <si>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</si>
  <si>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</si>
  <si>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</si>
  <si>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</si>
  <si>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</si>
  <si>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</si>
  <si>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</si>
  <si>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</si>
  <si>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</si>
  <si>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</si>
  <si>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</si>
  <si>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</si>
  <si>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</si>
  <si>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</si>
  <si>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</si>
  <si>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</si>
  <si>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</si>
  <si>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</si>
  <si>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</si>
  <si>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</si>
  <si>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</si>
  <si>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</si>
  <si>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</si>
  <si>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</si>
  <si>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</si>
  <si>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</si>
  <si>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</si>
  <si>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</si>
  <si>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</si>
  <si>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</si>
  <si>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</si>
  <si>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</si>
  <si>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</si>
  <si>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</si>
  <si>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</si>
  <si>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</si>
  <si>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</si>
  <si>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</si>
  <si>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</si>
  <si>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</si>
  <si>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</si>
  <si>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</si>
  <si>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</si>
  <si>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</si>
  <si>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</si>
  <si>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</si>
  <si>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</si>
  <si>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</si>
  <si>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</si>
  <si>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</si>
  <si>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</si>
  <si>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</si>
  <si>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</si>
  <si>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</si>
  <si>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</si>
  <si>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</si>
  <si>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</si>
  <si>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</si>
  <si>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</si>
  <si>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</si>
  <si>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</si>
  <si>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</si>
  <si>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</si>
  <si>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</si>
  <si>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</si>
  <si>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</si>
  <si>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</si>
  <si>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</si>
  <si>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</si>
  <si>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</si>
  <si>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</si>
  <si>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</si>
  <si>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</si>
  <si>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</si>
  <si>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</si>
  <si>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</si>
  <si>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</si>
  <si>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</si>
  <si>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</si>
  <si>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</si>
  <si>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</si>
  <si>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</si>
  <si>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</si>
  <si>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</si>
  <si>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</si>
  <si>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</si>
  <si>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</si>
  <si>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</si>
  <si>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</si>
  <si>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</si>
  <si>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</si>
  <si>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</si>
  <si>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</si>
  <si>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</si>
  <si>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</si>
  <si>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</si>
  <si>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</si>
  <si>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</si>
  <si>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</si>
  <si>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</si>
  <si>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</si>
  <si>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</si>
  <si>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</si>
  <si>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</si>
  <si>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</si>
  <si>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</si>
  <si>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</si>
  <si>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</si>
  <si>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</si>
  <si>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</si>
  <si>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</si>
  <si>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</si>
  <si>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</si>
  <si>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</si>
  <si>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</si>
  <si>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</si>
  <si>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</si>
  <si>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</si>
  <si>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</si>
  <si>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</si>
  <si>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</si>
  <si>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</si>
  <si>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</si>
  <si>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</si>
  <si>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</si>
  <si>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</si>
  <si>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</si>
  <si>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</si>
  <si>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</si>
  <si>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</si>
  <si>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</si>
  <si>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</si>
  <si>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</si>
  <si>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</si>
  <si>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</si>
  <si>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</si>
  <si>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</si>
  <si>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</si>
  <si>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</si>
  <si>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</si>
  <si>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</si>
  <si>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</si>
  <si>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</si>
  <si>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</si>
  <si>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</si>
  <si>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</si>
  <si>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</si>
  <si>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</si>
  <si>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</si>
  <si>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</si>
  <si>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</si>
  <si>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</si>
  <si>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</si>
  <si>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</si>
  <si>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</si>
  <si>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</si>
  <si>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</si>
  <si>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</si>
  <si>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</si>
  <si>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</si>
  <si>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</si>
  <si>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</si>
  <si>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</si>
  <si>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</si>
  <si>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</si>
  <si>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</si>
  <si>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</si>
  <si>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</si>
  <si>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</si>
  <si>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</si>
  <si>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</si>
  <si>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</si>
  <si>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</si>
  <si>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</si>
  <si>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</si>
  <si>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</si>
  <si>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</si>
  <si>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</si>
  <si>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</si>
  <si>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</si>
  <si>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</si>
  <si>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</si>
  <si>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</si>
  <si>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</si>
  <si>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</si>
  <si>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</si>
  <si>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</si>
  <si>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</si>
  <si>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</si>
  <si>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</si>
  <si>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</si>
  <si>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</si>
  <si>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</si>
  <si>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</si>
  <si>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</si>
  <si>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</si>
  <si>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</si>
  <si>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</si>
  <si>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</si>
  <si>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</si>
  <si>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</si>
  <si>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</si>
  <si>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</si>
  <si>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</si>
  <si>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</si>
  <si>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</si>
  <si>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</si>
  <si>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</si>
  <si>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</si>
  <si>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</si>
  <si>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</si>
  <si>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</si>
  <si>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</si>
  <si>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</si>
  <si>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</si>
  <si>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</si>
  <si>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</si>
  <si>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</si>
  <si>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</si>
  <si>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</si>
  <si>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</si>
  <si>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</si>
  <si>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</si>
  <si>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</si>
  <si>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</si>
  <si>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</si>
  <si>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</si>
  <si>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</si>
  <si>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</si>
  <si>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</si>
  <si>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</si>
  <si>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</si>
  <si>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</si>
  <si>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</si>
  <si>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</si>
  <si>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</si>
  <si>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</si>
  <si>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</si>
  <si>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</si>
  <si>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</si>
  <si>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</si>
  <si>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</si>
  <si>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</si>
  <si>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</si>
  <si>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</si>
  <si>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</si>
  <si>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</si>
  <si>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</si>
  <si>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</si>
  <si>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</si>
  <si>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</si>
  <si>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</si>
  <si>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</si>
  <si>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</si>
  <si>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</si>
  <si>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</si>
  <si>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</si>
  <si>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</si>
  <si>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</si>
  <si>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</si>
  <si>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</si>
  <si>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</si>
  <si>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</si>
  <si>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</si>
  <si>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</si>
  <si>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</si>
  <si>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</si>
  <si>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</si>
  <si>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</si>
  <si>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</si>
  <si>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</si>
  <si>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</si>
  <si>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</si>
  <si>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</si>
  <si>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</si>
  <si>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</si>
  <si>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</si>
  <si>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</si>
  <si>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</si>
  <si>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</si>
  <si>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</si>
  <si>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</si>
  <si>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</si>
  <si>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</si>
  <si>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</si>
  <si>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</si>
  <si>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</si>
  <si>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</si>
  <si>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</si>
  <si>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</si>
  <si>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</si>
  <si>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</si>
  <si>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</si>
  <si>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</si>
  <si>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</si>
  <si>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</si>
  <si>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</si>
  <si>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</si>
  <si>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</si>
  <si>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</si>
  <si>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</si>
  <si>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</si>
  <si>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</si>
  <si>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</si>
  <si>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</si>
  <si>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</si>
  <si>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</si>
  <si>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</si>
  <si>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</si>
  <si>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</si>
  <si>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</si>
  <si>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</si>
  <si>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</si>
  <si>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</si>
  <si>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</si>
  <si>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</si>
  <si>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</si>
  <si>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</si>
  <si>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</si>
  <si>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</si>
  <si>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</si>
  <si>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</si>
  <si>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</si>
  <si>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</si>
  <si>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</si>
  <si>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</si>
  <si>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</si>
  <si>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</si>
  <si>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</si>
  <si>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</si>
  <si>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</si>
  <si>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</si>
  <si>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</si>
  <si>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</si>
  <si>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</si>
  <si>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</si>
  <si>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</si>
  <si>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</si>
  <si>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</si>
  <si>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</si>
  <si>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</si>
  <si>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</si>
  <si>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</si>
  <si>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</si>
  <si>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</si>
  <si>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</si>
  <si>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</si>
  <si>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</si>
  <si>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</si>
  <si>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</si>
  <si>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</si>
  <si>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</si>
  <si>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</si>
  <si>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</si>
  <si>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</si>
  <si>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</si>
  <si>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</si>
  <si>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</si>
  <si>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</si>
  <si>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</si>
  <si>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</si>
  <si>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</si>
  <si>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</si>
  <si>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</si>
  <si>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</si>
  <si>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</si>
  <si>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</si>
  <si>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</si>
  <si>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</si>
  <si>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</si>
  <si>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</si>
  <si>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</si>
  <si>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</si>
  <si>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</si>
  <si>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</si>
  <si>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</si>
  <si>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</si>
  <si>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</si>
  <si>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</si>
  <si>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</si>
  <si>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</si>
  <si>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</si>
  <si>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</si>
  <si>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</si>
  <si>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</si>
  <si>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</si>
  <si>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</si>
  <si>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</si>
  <si>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</si>
  <si>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</si>
  <si>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</si>
  <si>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</si>
  <si>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</si>
  <si>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</si>
  <si>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</si>
  <si>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</si>
  <si>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</si>
  <si>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</si>
  <si>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</si>
  <si>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</si>
  <si>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</si>
  <si>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</si>
  <si>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</si>
  <si>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</si>
  <si>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</si>
  <si>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</si>
  <si>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</si>
  <si>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</si>
  <si>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</si>
  <si>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</si>
  <si>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</si>
  <si>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</si>
  <si>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</si>
  <si>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</si>
  <si>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</si>
  <si>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</si>
  <si>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</si>
  <si>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</si>
  <si>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</si>
  <si>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</si>
  <si>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</si>
  <si>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</si>
  <si>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</si>
  <si>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</si>
  <si>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</si>
  <si>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</si>
  <si>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</si>
  <si>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</si>
  <si>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</si>
  <si>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</si>
  <si>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</si>
  <si>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</si>
  <si>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</si>
  <si>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</si>
  <si>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</si>
  <si>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</si>
  <si>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</si>
  <si>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</si>
  <si>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</si>
  <si>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</si>
  <si>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</si>
  <si>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</si>
  <si>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</si>
  <si>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</si>
  <si>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</si>
  <si>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</si>
  <si>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</si>
  <si>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</si>
  <si>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</si>
  <si>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</si>
  <si>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</si>
  <si>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</si>
  <si>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</si>
  <si>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</si>
  <si>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</si>
  <si>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</si>
  <si>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</si>
  <si>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</si>
  <si>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</si>
  <si>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</si>
  <si>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</si>
  <si>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</si>
  <si>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</si>
  <si>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</si>
  <si>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</si>
  <si>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</si>
  <si>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</si>
  <si>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</si>
  <si>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</si>
  <si>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</si>
  <si>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</si>
  <si>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</si>
  <si>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</si>
  <si>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</si>
  <si>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</si>
  <si>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</si>
  <si>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</si>
  <si>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</si>
  <si>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</si>
  <si>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</si>
  <si>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</si>
  <si>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</si>
  <si>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</si>
  <si>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</si>
  <si>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</si>
  <si>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</si>
  <si>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</si>
  <si>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</si>
  <si>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</si>
  <si>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</si>
  <si>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</si>
  <si>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</si>
  <si>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</si>
  <si>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</si>
  <si>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</si>
  <si>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</si>
  <si>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</si>
  <si>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</si>
  <si>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</si>
  <si>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</si>
  <si>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</si>
  <si>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</si>
  <si>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</si>
  <si>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</si>
  <si>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</si>
  <si>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</si>
  <si>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</si>
  <si>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</si>
  <si>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</si>
  <si>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</si>
  <si>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</si>
  <si>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</si>
  <si>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</si>
  <si>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</si>
  <si>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</si>
  <si>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</si>
  <si>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</si>
  <si>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</si>
  <si>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</si>
  <si>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</si>
  <si>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</si>
  <si>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</si>
  <si>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</si>
  <si>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</si>
  <si>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</si>
  <si>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</si>
  <si>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</si>
  <si>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</si>
  <si>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</si>
  <si>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</si>
  <si>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</si>
  <si>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</si>
  <si>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</si>
  <si>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</si>
  <si>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</si>
  <si>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</si>
  <si>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</si>
  <si>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</si>
  <si>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</si>
  <si>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</si>
  <si>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</si>
  <si>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</si>
  <si>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</si>
  <si>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</si>
  <si>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</si>
  <si>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</si>
  <si>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</si>
  <si>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</si>
  <si>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</si>
  <si>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</si>
  <si>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</si>
  <si>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</si>
  <si>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</si>
  <si>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</si>
  <si>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</si>
  <si>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</si>
  <si>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</si>
  <si>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</si>
  <si>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</si>
  <si>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</si>
  <si>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</si>
  <si>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</si>
  <si>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</si>
  <si>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</si>
  <si>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</si>
  <si>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</si>
  <si>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</si>
  <si>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</si>
  <si>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</si>
  <si>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</si>
  <si>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</si>
  <si>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</si>
  <si>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</si>
  <si>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</si>
  <si>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</si>
  <si>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</si>
  <si>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</si>
  <si>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</si>
  <si>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</si>
  <si>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</si>
  <si>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</si>
  <si>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</si>
  <si>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</si>
  <si>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</si>
  <si>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</si>
  <si>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</si>
  <si>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</si>
  <si>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</si>
  <si>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</si>
  <si>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</si>
  <si>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</si>
  <si>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</si>
  <si>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</si>
  <si>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</si>
  <si>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</si>
  <si>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</si>
  <si>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</si>
  <si>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</si>
  <si>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</si>
  <si>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</si>
  <si>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</si>
  <si>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</si>
  <si>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</si>
  <si>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</si>
  <si>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</si>
  <si>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</si>
  <si>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</si>
  <si>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</si>
  <si>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</si>
  <si>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</si>
  <si>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</si>
  <si>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</si>
  <si>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</si>
  <si>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</si>
  <si>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</si>
  <si>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</si>
  <si>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</si>
  <si>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</si>
  <si>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</si>
  <si>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</si>
  <si>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</si>
  <si>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</si>
  <si>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</si>
  <si>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</si>
  <si>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</si>
  <si>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</si>
  <si>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</si>
  <si>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</si>
  <si>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</si>
  <si>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</si>
  <si>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</si>
  <si>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</si>
  <si>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</si>
  <si>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</si>
  <si>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</si>
  <si>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</si>
  <si>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</si>
  <si>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</si>
  <si>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</si>
  <si>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</si>
  <si>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</si>
  <si>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</si>
  <si>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</si>
  <si>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</si>
  <si>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</si>
  <si>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</si>
  <si>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</si>
  <si>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</si>
  <si>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</si>
  <si>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</si>
  <si>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</si>
  <si>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</si>
  <si>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</si>
  <si>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</si>
  <si>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</si>
  <si>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</si>
  <si>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</si>
  <si>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</si>
  <si>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</si>
  <si>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</si>
  <si>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</si>
  <si>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</si>
  <si>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</si>
  <si>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</si>
  <si>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</si>
  <si>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</si>
  <si>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</si>
  <si>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</si>
  <si>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</si>
  <si>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</si>
  <si>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</si>
  <si>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</si>
  <si>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</si>
  <si>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</si>
  <si>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</si>
  <si>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</si>
  <si>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</si>
  <si>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</si>
  <si>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</si>
  <si>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</si>
  <si>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</si>
  <si>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</si>
  <si>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</si>
  <si>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</si>
  <si>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</si>
  <si>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</si>
  <si>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</si>
  <si>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</si>
  <si>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</si>
  <si>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</si>
  <si>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</si>
  <si>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</si>
  <si>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</si>
  <si>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</si>
  <si>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</si>
  <si>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</si>
  <si>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</si>
  <si>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</si>
  <si>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</si>
  <si>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</si>
  <si>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</si>
  <si>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</si>
  <si>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</si>
  <si>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</si>
  <si>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</si>
  <si>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</si>
  <si>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</si>
  <si>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</si>
  <si>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</si>
  <si>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</si>
  <si>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</si>
  <si>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</si>
  <si>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</si>
  <si>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</si>
  <si>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</si>
  <si>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</si>
  <si>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</si>
  <si>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</si>
  <si>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</si>
  <si>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</si>
  <si>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</si>
  <si>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</si>
  <si>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</si>
  <si>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</si>
  <si>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</si>
  <si>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</si>
  <si>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</si>
  <si>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</si>
  <si>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</si>
  <si>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市本级一般公共预算支出</t>
  </si>
  <si>
    <t>1-4 2024年高新区一般公共预算支出情况表</t>
  </si>
  <si>
    <t xml:space="preserve">     残疾人就业和扶贫</t>
  </si>
  <si>
    <t>21006</t>
  </si>
  <si>
    <t xml:space="preserve">   中医药</t>
  </si>
  <si>
    <t>2100601</t>
  </si>
  <si>
    <t>2100699</t>
  </si>
  <si>
    <t xml:space="preserve">     其他中医药支出</t>
  </si>
  <si>
    <t xml:space="preserve">   天然林保护</t>
  </si>
  <si>
    <t>2130232</t>
  </si>
  <si>
    <t xml:space="preserve">     成品油价格改革对林业的补贴</t>
  </si>
  <si>
    <t>高新区一般公共预算支出</t>
  </si>
  <si>
    <t>1-5  2024年楚雄市一般公共预算政府预算经济分类表（基本支出）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</si>
  <si>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</si>
  <si>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</si>
  <si>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</si>
  <si>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</si>
  <si>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</si>
  <si>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</si>
  <si>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</si>
  <si>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</si>
  <si>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</si>
  <si>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</si>
  <si>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</si>
  <si>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</si>
  <si>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</si>
  <si>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</si>
  <si>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</si>
  <si>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</si>
  <si>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</si>
  <si>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</si>
  <si>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</si>
  <si>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</si>
  <si>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</si>
  <si>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</si>
  <si>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</si>
  <si>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</si>
  <si>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</si>
  <si>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</si>
  <si>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</si>
  <si>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</si>
  <si>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</si>
  <si>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1-5  2024年楚雄市市本级一般公共预算政府预算经济分类表（基本支出）</t>
  </si>
  <si>
    <t>1-5  2024年楚雄市高新区一般公共预算政府预算经济分类表（基本支出）</t>
  </si>
  <si>
    <t>1-6 一般公共预算支出表(市对下转移支付项目)</t>
  </si>
  <si>
    <t>项       目</t>
  </si>
  <si>
    <t>其中：延续项目</t>
  </si>
  <si>
    <t>其中：新增项目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</si>
  <si>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</si>
  <si>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</si>
  <si>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</si>
  <si>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</si>
  <si>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</si>
  <si>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</si>
  <si>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</si>
  <si>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</si>
  <si>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</si>
  <si>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</si>
  <si>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</si>
  <si>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</si>
  <si>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</si>
  <si>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</si>
  <si>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</si>
  <si>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</si>
  <si>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</si>
  <si>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</si>
  <si>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</si>
  <si>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</si>
  <si>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本表无数据，故公开表为空表。</t>
  </si>
  <si>
    <t>1-7  2024年楚雄市分地区税收返还和转移支付预算表</t>
  </si>
  <si>
    <t>州（市）</t>
  </si>
  <si>
    <t>税收返还</t>
  </si>
  <si>
    <t>转移支付</t>
  </si>
  <si>
    <t>一、提前下达数</t>
  </si>
  <si>
    <t xml:space="preserve"> </t>
  </si>
  <si>
    <t>二、预算数</t>
  </si>
  <si>
    <t>此表无公开内容。</t>
  </si>
  <si>
    <t>1-8  2024年楚雄市市本级“三公”经费预算财政拨款情况统计表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</si>
  <si>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</si>
  <si>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</si>
  <si>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</si>
  <si>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</si>
  <si>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</si>
  <si>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</si>
  <si>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</si>
  <si>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</si>
  <si>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因公出国（境）费用支出预算实行零增长。（2）公务接待费：严格控制公务接待费用支出预算。市级各部门严格按照公务接待管理办法，切实规范接待范围和标准，简化接待程序，严格控制陪餐人数，切实控制接待费用支出。（3）公务用车购置费：2023年已购置一批公务用车，2024年公务用车购置费预算减少；公务用车运行费：加强公务用车管理，规范公务用车，2024年公务用车运行维护费预算减少。
</t>
  </si>
  <si>
    <t>2-1  2024年楚雄市政府性基金预算收入情况表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</si>
  <si>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</si>
  <si>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</si>
  <si>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</si>
  <si>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</si>
  <si>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</si>
  <si>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</si>
  <si>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</si>
  <si>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</si>
  <si>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</si>
  <si>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</si>
  <si>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</si>
  <si>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</si>
  <si>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</si>
  <si>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</si>
  <si>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</si>
  <si>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</si>
  <si>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</si>
  <si>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</si>
  <si>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</si>
  <si>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</si>
  <si>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</si>
  <si>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</si>
  <si>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</si>
  <si>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</si>
  <si>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</si>
  <si>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</si>
  <si>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</si>
  <si>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</si>
  <si>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</si>
  <si>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</si>
  <si>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</si>
  <si>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</si>
  <si>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</si>
  <si>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</si>
  <si>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</si>
  <si>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</si>
  <si>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</si>
  <si>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</si>
  <si>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</si>
  <si>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</si>
  <si>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</si>
  <si>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</si>
  <si>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</si>
  <si>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</si>
  <si>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</si>
  <si>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</si>
  <si>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</si>
  <si>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</si>
  <si>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</si>
  <si>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</si>
  <si>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</si>
  <si>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</si>
  <si>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</si>
  <si>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2-2  2024年楚雄市政府性基金预算支出情况表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</si>
  <si>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</si>
  <si>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</si>
  <si>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</si>
  <si>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</si>
  <si>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</si>
  <si>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</si>
  <si>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</si>
  <si>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</si>
  <si>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</si>
  <si>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</si>
  <si>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</si>
  <si>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</si>
  <si>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</si>
  <si>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</si>
  <si>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</si>
  <si>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</si>
  <si>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</si>
  <si>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</si>
  <si>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</si>
  <si>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</si>
  <si>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</si>
  <si>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</si>
  <si>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</si>
  <si>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</si>
  <si>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</si>
  <si>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</si>
  <si>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</si>
  <si>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</si>
  <si>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</si>
  <si>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</si>
  <si>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</si>
  <si>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</si>
  <si>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</si>
  <si>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</si>
  <si>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</si>
  <si>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</si>
  <si>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</si>
  <si>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</si>
  <si>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</si>
  <si>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</si>
  <si>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</si>
  <si>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</si>
  <si>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</si>
  <si>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</si>
  <si>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</si>
  <si>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</si>
  <si>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</si>
  <si>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</si>
  <si>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</si>
  <si>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</si>
  <si>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</si>
  <si>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</si>
  <si>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</si>
  <si>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</si>
  <si>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</si>
  <si>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</si>
  <si>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</si>
  <si>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</si>
  <si>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</si>
  <si>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</si>
  <si>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</si>
  <si>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</si>
  <si>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</si>
  <si>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</si>
  <si>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</si>
  <si>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</si>
  <si>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</si>
  <si>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</si>
  <si>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 xml:space="preserve">      农业生产发展支出</t>
  </si>
  <si>
    <t xml:space="preserve">      农村社会事业支出</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</si>
  <si>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</si>
  <si>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</si>
  <si>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</si>
  <si>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</si>
  <si>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</si>
  <si>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</si>
  <si>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</si>
  <si>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</si>
  <si>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</si>
  <si>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</si>
  <si>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</si>
  <si>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</si>
  <si>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</si>
  <si>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</si>
  <si>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</si>
  <si>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</si>
  <si>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</si>
  <si>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</si>
  <si>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</si>
  <si>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</si>
  <si>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</si>
  <si>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</si>
  <si>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</si>
  <si>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</si>
  <si>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</si>
  <si>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</si>
  <si>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</si>
  <si>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</si>
  <si>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</si>
  <si>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</si>
  <si>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</si>
  <si>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</si>
  <si>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</si>
  <si>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</si>
  <si>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</si>
  <si>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</si>
  <si>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</si>
  <si>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</si>
  <si>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</si>
  <si>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</si>
  <si>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</si>
  <si>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</si>
  <si>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</si>
  <si>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</si>
  <si>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</si>
  <si>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</si>
  <si>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</si>
  <si>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</si>
  <si>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</si>
  <si>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</si>
  <si>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</si>
  <si>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</si>
  <si>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</si>
  <si>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</si>
  <si>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</si>
  <si>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</si>
  <si>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</si>
  <si>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</si>
  <si>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</si>
  <si>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</si>
  <si>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</si>
  <si>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</si>
  <si>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</si>
  <si>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</si>
  <si>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</si>
  <si>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</si>
  <si>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</si>
  <si>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四、农林水支出</t>
  </si>
  <si>
    <t>21366</t>
  </si>
  <si>
    <t xml:space="preserve">    大中型水库库区基金安排的支出</t>
  </si>
  <si>
    <t>2136601</t>
  </si>
  <si>
    <t xml:space="preserve">      基础设施建设和经济发展</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</si>
  <si>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</si>
  <si>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</si>
  <si>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</si>
  <si>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</si>
  <si>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</si>
  <si>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</si>
  <si>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</si>
  <si>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</si>
  <si>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</si>
  <si>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</si>
  <si>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</si>
  <si>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</si>
  <si>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</si>
  <si>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</si>
  <si>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</si>
  <si>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</si>
  <si>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</si>
  <si>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</si>
  <si>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</si>
  <si>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</si>
  <si>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</si>
  <si>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</si>
  <si>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</si>
  <si>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</si>
  <si>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</si>
  <si>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</si>
  <si>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</si>
  <si>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</si>
  <si>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</si>
  <si>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21372</t>
  </si>
  <si>
    <t xml:space="preserve">      大中型水库移民后期扶持基金支出</t>
  </si>
  <si>
    <t>2137201</t>
  </si>
  <si>
    <t xml:space="preserve">      移民补助</t>
  </si>
  <si>
    <t>五、交通运输支出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</si>
  <si>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</si>
  <si>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</si>
  <si>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</si>
  <si>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</si>
  <si>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</si>
  <si>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</si>
  <si>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</si>
  <si>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</si>
  <si>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</si>
  <si>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</si>
  <si>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</si>
  <si>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</si>
  <si>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</si>
  <si>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</si>
  <si>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</si>
  <si>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</si>
  <si>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</si>
  <si>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</si>
  <si>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</si>
  <si>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</si>
  <si>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</si>
  <si>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</si>
  <si>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</si>
  <si>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</si>
  <si>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</si>
  <si>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</si>
  <si>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</si>
  <si>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</si>
  <si>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</si>
  <si>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</si>
  <si>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</si>
  <si>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</si>
  <si>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</si>
  <si>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</si>
  <si>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</si>
  <si>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</si>
  <si>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</si>
  <si>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</si>
  <si>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</si>
  <si>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</si>
  <si>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</si>
  <si>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</si>
  <si>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</si>
  <si>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</si>
  <si>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</si>
  <si>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</si>
  <si>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</si>
  <si>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</si>
  <si>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</si>
  <si>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</si>
  <si>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</si>
  <si>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</si>
  <si>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</si>
  <si>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</si>
  <si>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</si>
  <si>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</si>
  <si>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</si>
  <si>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</si>
  <si>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</si>
  <si>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</si>
  <si>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</si>
  <si>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</si>
  <si>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</si>
  <si>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</si>
  <si>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</si>
  <si>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</si>
  <si>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</si>
  <si>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</si>
  <si>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</si>
  <si>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</si>
  <si>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</si>
  <si>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</si>
  <si>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</si>
  <si>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</si>
  <si>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</si>
  <si>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</si>
  <si>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</si>
  <si>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</si>
  <si>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</si>
  <si>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</si>
  <si>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</si>
  <si>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</si>
  <si>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</si>
  <si>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</si>
  <si>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</si>
  <si>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</si>
  <si>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</si>
  <si>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</si>
  <si>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</si>
  <si>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</si>
  <si>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</si>
  <si>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</si>
  <si>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</si>
  <si>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</si>
  <si>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</si>
  <si>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</si>
  <si>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</si>
  <si>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六、资源勘探工业信息等支出</t>
  </si>
  <si>
    <t>21562</t>
  </si>
  <si>
    <t xml:space="preserve">    农网还贷资金支出</t>
  </si>
  <si>
    <t>2156202</t>
  </si>
  <si>
    <t xml:space="preserve">      地方农网还贷资金支出</t>
  </si>
  <si>
    <t>2156299</t>
  </si>
  <si>
    <t xml:space="preserve">      其他农网还贷资金支出</t>
  </si>
  <si>
    <t>七、其他支出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</si>
  <si>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</si>
  <si>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</si>
  <si>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</si>
  <si>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</si>
  <si>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</si>
  <si>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</si>
  <si>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</si>
  <si>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</si>
  <si>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</si>
  <si>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</si>
  <si>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</si>
  <si>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</si>
  <si>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</si>
  <si>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</si>
  <si>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</si>
  <si>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</si>
  <si>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</si>
  <si>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</si>
  <si>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</si>
  <si>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</si>
  <si>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</si>
  <si>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</si>
  <si>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</si>
  <si>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</si>
  <si>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</si>
  <si>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</si>
  <si>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</si>
  <si>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</si>
  <si>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</si>
  <si>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</si>
  <si>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</si>
  <si>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</si>
  <si>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</si>
  <si>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</si>
  <si>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</si>
  <si>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</si>
  <si>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</si>
  <si>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</si>
  <si>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</si>
  <si>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</si>
  <si>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</si>
  <si>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</si>
  <si>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</si>
  <si>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</si>
  <si>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</si>
  <si>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</si>
  <si>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</si>
  <si>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</si>
  <si>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</si>
  <si>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八、债务付息支出</t>
  </si>
  <si>
    <t xml:space="preserve">     地方政府专项债务付息支出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</si>
  <si>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</si>
  <si>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</si>
  <si>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</si>
  <si>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</si>
  <si>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</si>
  <si>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</si>
  <si>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</si>
  <si>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</si>
  <si>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</si>
  <si>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</si>
  <si>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</si>
  <si>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</si>
  <si>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</si>
  <si>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</si>
  <si>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</si>
  <si>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</si>
  <si>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</si>
  <si>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</si>
  <si>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</si>
  <si>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</si>
  <si>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</si>
  <si>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</si>
  <si>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</si>
  <si>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</si>
  <si>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</si>
  <si>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</si>
  <si>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</si>
  <si>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</si>
  <si>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</si>
  <si>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</si>
  <si>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</si>
  <si>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</si>
  <si>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九、债务发行费用支出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</si>
  <si>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</si>
  <si>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</si>
  <si>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</si>
  <si>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</si>
  <si>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</si>
  <si>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</si>
  <si>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</si>
  <si>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</si>
  <si>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</si>
  <si>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</si>
  <si>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</si>
  <si>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</si>
  <si>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</si>
  <si>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</si>
  <si>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</si>
  <si>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</si>
  <si>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</si>
  <si>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</si>
  <si>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</si>
  <si>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</si>
  <si>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</si>
  <si>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</si>
  <si>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</si>
  <si>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</si>
  <si>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</si>
  <si>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</si>
  <si>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</si>
  <si>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</si>
  <si>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</si>
  <si>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</si>
  <si>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其他地方自行试点项目收益专项债劵发行费用支出</t>
  </si>
  <si>
    <t>2330499</t>
  </si>
  <si>
    <t xml:space="preserve">      其他政府性基金债务发行费用支出</t>
  </si>
  <si>
    <t>234</t>
  </si>
  <si>
    <t>十、抗疫特别国债安排的支出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</si>
  <si>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</si>
  <si>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</si>
  <si>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</si>
  <si>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</si>
  <si>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</si>
  <si>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</si>
  <si>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</si>
  <si>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</si>
  <si>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</si>
  <si>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</si>
  <si>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</si>
  <si>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</si>
  <si>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</si>
  <si>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</si>
  <si>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</si>
  <si>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</si>
  <si>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</si>
  <si>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</si>
  <si>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</si>
  <si>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</si>
  <si>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</si>
  <si>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</si>
  <si>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</si>
  <si>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</si>
  <si>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</si>
  <si>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</si>
  <si>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</si>
  <si>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</si>
  <si>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</si>
  <si>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</si>
  <si>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</si>
  <si>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</si>
  <si>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</si>
  <si>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</si>
  <si>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</si>
  <si>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</si>
  <si>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</si>
  <si>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</si>
  <si>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</si>
  <si>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</si>
  <si>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</si>
  <si>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</si>
  <si>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</si>
  <si>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</si>
  <si>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</si>
  <si>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</si>
  <si>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</si>
  <si>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</si>
  <si>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</si>
  <si>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</si>
  <si>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</si>
  <si>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</si>
  <si>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</si>
  <si>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</si>
  <si>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2024年市本级政府性基金预算收入情况表</t>
  </si>
  <si>
    <t>市本级政府性基金预算收入</t>
  </si>
  <si>
    <t xml:space="preserve">   政府性基金补助收入</t>
  </si>
  <si>
    <t xml:space="preserve">     政府性基金上解收入</t>
  </si>
  <si>
    <t>下级上解收入</t>
  </si>
  <si>
    <t>2-3  2024年高新区政府性基金预算收入情况表</t>
  </si>
  <si>
    <t>高新区政府性基金预算收入</t>
  </si>
  <si>
    <t>2-4  2024年市本级政府性基金预算支出情况表</t>
  </si>
  <si>
    <t>类</t>
  </si>
  <si>
    <t>21374</t>
  </si>
  <si>
    <t>小型水库移民扶助基金对应专项债务收入安排的支出</t>
  </si>
  <si>
    <t>2137401</t>
  </si>
  <si>
    <t>基础设施建设和经济发展</t>
  </si>
  <si>
    <t>市本级政府性基金支出</t>
  </si>
  <si>
    <t>2300401</t>
  </si>
  <si>
    <t xml:space="preserve">     政府性基金补助支出</t>
  </si>
  <si>
    <t>203308</t>
  </si>
  <si>
    <t>23011</t>
  </si>
  <si>
    <t xml:space="preserve">   地方政府专项债务转贷支出</t>
  </si>
  <si>
    <t>上年结转对应安排支出</t>
  </si>
  <si>
    <t>2-4  2024年高新区政府性基金预算支出情况表</t>
  </si>
  <si>
    <t>高新区政府性基金支出</t>
  </si>
  <si>
    <t>2-5  本级政府性基金支出表(市对下转移支付)</t>
  </si>
  <si>
    <t>二、社会保障和就业支出</t>
  </si>
  <si>
    <t>三、节能环保支出</t>
  </si>
  <si>
    <t>四、城乡社区支出</t>
  </si>
  <si>
    <t>五、农林水支出</t>
  </si>
  <si>
    <t>六、交通运输支出</t>
  </si>
  <si>
    <t>七、资源勘探工业信息等支出</t>
  </si>
  <si>
    <t>八、其他支出</t>
  </si>
  <si>
    <t>九、债务付息支出</t>
  </si>
  <si>
    <t>十、债务发行费用支出</t>
  </si>
  <si>
    <t>十一、抗疫特别国债安排的支出</t>
  </si>
  <si>
    <t>本年支出小计</t>
  </si>
  <si>
    <t>3-1  2024年楚雄市国有资本经营收入预算情况表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</si>
  <si>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</si>
  <si>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</si>
  <si>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</si>
  <si>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</si>
  <si>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</si>
  <si>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</si>
  <si>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</si>
  <si>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</si>
  <si>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</si>
  <si>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</si>
  <si>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</si>
  <si>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</si>
  <si>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</si>
  <si>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</si>
  <si>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</si>
  <si>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</si>
  <si>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</si>
  <si>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</si>
  <si>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</si>
  <si>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</si>
  <si>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</si>
  <si>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</si>
  <si>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</si>
  <si>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</si>
  <si>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</si>
  <si>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</si>
  <si>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</si>
  <si>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</si>
  <si>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</si>
  <si>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</si>
  <si>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</si>
  <si>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</si>
  <si>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</si>
  <si>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</si>
  <si>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</si>
  <si>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</si>
  <si>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上年结转</t>
  </si>
  <si>
    <t>账务调整收入</t>
  </si>
  <si>
    <t>3-2  2024年楚雄市国有资本经营支出预算情况表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</si>
  <si>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</si>
  <si>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</si>
  <si>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</si>
  <si>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</si>
  <si>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</si>
  <si>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</si>
  <si>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</si>
  <si>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</si>
  <si>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</si>
  <si>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</si>
  <si>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</si>
  <si>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</si>
  <si>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</si>
  <si>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</si>
  <si>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</si>
  <si>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</si>
  <si>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</si>
  <si>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</si>
  <si>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</si>
  <si>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</si>
  <si>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</si>
  <si>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调出资金</t>
  </si>
  <si>
    <t>结转下年</t>
  </si>
  <si>
    <t>3-3  2024年市本级国有资本经营收入预算情况表</t>
  </si>
  <si>
    <t>利润收入</t>
  </si>
  <si>
    <t xml:space="preserve">     卫生体育福利企业利润收入</t>
  </si>
  <si>
    <t>股利、股息收入</t>
  </si>
  <si>
    <t xml:space="preserve">  其他国有资本经营预算企业股利、股息收入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</si>
  <si>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</si>
  <si>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</si>
  <si>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</si>
  <si>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</si>
  <si>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</si>
  <si>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</si>
  <si>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市本级国有资本经营收入</t>
  </si>
  <si>
    <t>3-3  2024年高新区国有资本经营收入预算情况表</t>
  </si>
  <si>
    <t>高新区国有资本经营收入</t>
  </si>
  <si>
    <t>3-4  2024年市本级国有资本经营支出预算情况表</t>
  </si>
  <si>
    <t>项   目</t>
  </si>
  <si>
    <t xml:space="preserve">    "三供一业"移交补助支出</t>
  </si>
  <si>
    <t xml:space="preserve">   其他金融国有资本经营预算支出</t>
  </si>
  <si>
    <t>市本级国有资本经营支出</t>
  </si>
  <si>
    <t>3-4  2024年高新区国有资本经营支出预算情况表</t>
  </si>
  <si>
    <t>高新区国有资本经营支出</t>
  </si>
  <si>
    <t>3-5  2024年楚雄市市本级国有资本经营预算转移支付表（分地区）</t>
  </si>
  <si>
    <t>地  区</t>
  </si>
  <si>
    <t>预算数</t>
  </si>
  <si>
    <t>合  计</t>
  </si>
  <si>
    <t>3-6  2024年楚雄市市本级国有资本经营预算转移支付表（分项目）</t>
  </si>
  <si>
    <t>项目名称</t>
  </si>
  <si>
    <t>4-1  2024年楚雄市社会保险基金收入预算情况表</t>
  </si>
  <si>
    <t>项     目</t>
  </si>
  <si>
    <t>一、企业职工基本养老保险基金收入</t>
  </si>
  <si>
    <t xml:space="preserve">    其中：保险费收入</t>
  </si>
  <si>
    <t xml:space="preserve">          利息收入</t>
  </si>
  <si>
    <t xml:space="preserve">          财政补贴收入</t>
  </si>
  <si>
    <t xml:space="preserve">          其他收入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</si>
  <si>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</si>
  <si>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</si>
  <si>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</si>
  <si>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</si>
  <si>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</si>
  <si>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</si>
  <si>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</si>
  <si>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</si>
  <si>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</si>
  <si>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</si>
  <si>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</si>
  <si>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收入合计</t>
  </si>
  <si>
    <t>4-2  2024年楚雄市社会保险基金支出预算情况表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</si>
  <si>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</si>
  <si>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</si>
  <si>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</si>
  <si>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 xml:space="preserve">          其他支出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</si>
  <si>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</si>
  <si>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</si>
  <si>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</si>
  <si>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</si>
  <si>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</si>
  <si>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</si>
  <si>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</si>
  <si>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</si>
  <si>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</si>
  <si>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</si>
  <si>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</si>
  <si>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2024年市本级社会保险基金收入预算情况表</t>
  </si>
  <si>
    <t>4-4  2024年楚雄市市本级社会保险基金支出预算情况表</t>
  </si>
  <si>
    <t>5-1  楚雄市2023年地方政府债务限额及余额预算情况表</t>
  </si>
  <si>
    <t>地   区</t>
  </si>
  <si>
    <t>2023年债务限额</t>
  </si>
  <si>
    <t>2023年债务余额预计执行数</t>
  </si>
  <si>
    <t>一般债务</t>
  </si>
  <si>
    <t>专项债务</t>
  </si>
  <si>
    <t>公  式</t>
  </si>
  <si>
    <t>A=B+C</t>
  </si>
  <si>
    <t>B</t>
  </si>
  <si>
    <t>C</t>
  </si>
  <si>
    <t>D=E+F</t>
  </si>
  <si>
    <t>E</t>
  </si>
  <si>
    <t>F</t>
  </si>
  <si>
    <t>楚雄市合计</t>
  </si>
  <si>
    <t>（一）楚雄市</t>
  </si>
  <si>
    <t>注：1.本表反映上一年度本地区、本级及分地区地方政府债务限额及余额预计执行数。</t>
  </si>
  <si>
    <t xml:space="preserve">    2.本表由县级以上地方各级财政部门在本级人民代表大会批准预算后二十日内公开。</t>
  </si>
  <si>
    <t>楚雄市2023年地方政府债务限额及余额预算情况表</t>
  </si>
  <si>
    <t xml:space="preserve">  楚雄市</t>
  </si>
  <si>
    <t xml:space="preserve">    楚雄市本级</t>
  </si>
  <si>
    <t xml:space="preserve">    高新区</t>
  </si>
  <si>
    <t>5-2  楚雄市2023年地方政府一般债务余额情况表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</si>
  <si>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</si>
  <si>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</si>
  <si>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</si>
  <si>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</si>
  <si>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</si>
  <si>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</si>
  <si>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</si>
  <si>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</si>
  <si>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</si>
  <si>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</si>
  <si>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</si>
  <si>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</si>
  <si>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楚雄市市本级2023年地方政府一般债务余额情况表</t>
  </si>
  <si>
    <t xml:space="preserve">    中央转贷地方的国际金融组织和外国政府贷款</t>
  </si>
  <si>
    <t xml:space="preserve">    2023年地方政府一般债券发行额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</si>
  <si>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</si>
  <si>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5-3  楚雄市高新区2023年地方政府一般债务余额情况表</t>
  </si>
  <si>
    <t>5-4  楚雄市2023年地方政府专项债务余额情况表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</si>
  <si>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</si>
  <si>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</si>
  <si>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</si>
  <si>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</si>
  <si>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</si>
  <si>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</si>
  <si>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七、2024年末地方政府专项债务余额限额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</si>
  <si>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</si>
  <si>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楚雄市市本级2023年地方政府专项债务余额情况表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</si>
  <si>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</si>
  <si>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5-5  楚雄市高新区2023年地方政府专项债务余额情况表</t>
  </si>
  <si>
    <t>5-6  楚雄市地方政府债券发行及还本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</si>
  <si>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</si>
  <si>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</si>
  <si>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</si>
  <si>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</si>
  <si>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</si>
  <si>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</si>
  <si>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</si>
  <si>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</si>
  <si>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</si>
  <si>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</si>
  <si>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</si>
  <si>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</si>
  <si>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</si>
  <si>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</si>
  <si>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</si>
  <si>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</si>
  <si>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</si>
  <si>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</si>
  <si>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</si>
  <si>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</si>
  <si>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</si>
  <si>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</si>
  <si>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</si>
  <si>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</si>
  <si>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</si>
  <si>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</si>
  <si>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</si>
  <si>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</si>
  <si>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</si>
  <si>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</si>
  <si>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</si>
  <si>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2024年政府专项债务限额和余额情况表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</si>
  <si>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</si>
  <si>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</si>
  <si>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</si>
  <si>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</si>
  <si>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</si>
  <si>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t>
  </si>
  <si>
    <t>5-8  楚雄市2024年年初新增地方政府债券资金安排表</t>
  </si>
  <si>
    <t>序号</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</si>
  <si>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</si>
  <si>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</si>
  <si>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</si>
  <si>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</si>
  <si>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</si>
  <si>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6-1   2024市级重大政策和重点项目绩效目标表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</si>
  <si>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</si>
  <si>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</si>
  <si>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</si>
  <si>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</si>
  <si>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</si>
  <si>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</si>
  <si>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</si>
  <si>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</si>
  <si>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</si>
  <si>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</si>
  <si>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楚雄市住房和城乡建设局</t>
  </si>
  <si>
    <t>增发2023年国债城市排水防涝能力提升补助资金</t>
  </si>
  <si>
    <t>目标1：完成城区内涝点整治，做到城市内涝点全消除；
目标2：完成楚雄市中大街、双建路、气象路、邱家巷、航空路、环城西路、小桥子和鞠王村安置小区北侧道路、彝海印象南侧道路等市政道路新建和改建市政排水管网29公里；
目标3：完成城区排洪沟清淤，增强城市泄洪能力。</t>
  </si>
  <si>
    <t>产出指标</t>
  </si>
  <si>
    <t>数量指标</t>
  </si>
  <si>
    <t>内涝点治理</t>
  </si>
  <si>
    <t>&gt;=</t>
  </si>
  <si>
    <t>8</t>
  </si>
  <si>
    <t>个</t>
  </si>
  <si>
    <t>定量指标</t>
  </si>
  <si>
    <t>内涝点治理大于等于8个</t>
  </si>
  <si>
    <t>新建排水管网</t>
  </si>
  <si>
    <t>10</t>
  </si>
  <si>
    <t>千米</t>
  </si>
  <si>
    <t>新建排水管网空大于等于10千米</t>
  </si>
  <si>
    <t>排洪沟清淤</t>
  </si>
  <si>
    <t>5</t>
  </si>
  <si>
    <t>排洪沟清淤大于等于5千米</t>
  </si>
  <si>
    <t>改造排水管网</t>
  </si>
  <si>
    <t>改造排水管网大于等于10千米</t>
  </si>
  <si>
    <t>质量指标</t>
  </si>
  <si>
    <t>项目资金使用合规性</t>
  </si>
  <si>
    <t>100</t>
  </si>
  <si>
    <t>%</t>
  </si>
  <si>
    <t>项目资金使用合规性100%</t>
  </si>
  <si>
    <t>项目时效指标完成率</t>
  </si>
  <si>
    <t>项目时效指标完成率100%</t>
  </si>
  <si>
    <t>项目完工验收率</t>
  </si>
  <si>
    <t>项目完工验收率100%</t>
  </si>
  <si>
    <t>工程质量合格率</t>
  </si>
  <si>
    <t>工程质量合格率100%</t>
  </si>
  <si>
    <t>时效指标</t>
  </si>
  <si>
    <t>国债资金支付率</t>
  </si>
  <si>
    <t>国债资金支付率100%</t>
  </si>
  <si>
    <t>年度投资完成率</t>
  </si>
  <si>
    <t>年度投资完成率100%</t>
  </si>
  <si>
    <t>工程形象进度完成率</t>
  </si>
  <si>
    <t>工程形象进度完成率100%</t>
  </si>
  <si>
    <t>效益指标</t>
  </si>
  <si>
    <t>经济效益指标</t>
  </si>
  <si>
    <t>项目区域内居民生产生活条件有所改善</t>
  </si>
  <si>
    <t>有所改善</t>
  </si>
  <si>
    <t>年</t>
  </si>
  <si>
    <t>社会效益指标</t>
  </si>
  <si>
    <t>人居环境水平明显提升</t>
  </si>
  <si>
    <t>=</t>
  </si>
  <si>
    <t>明显提升</t>
  </si>
  <si>
    <t>定性指标</t>
  </si>
  <si>
    <t>防洪排涝能力显著提高</t>
  </si>
  <si>
    <t>显著提高</t>
  </si>
  <si>
    <t>防灾减灾能力有所增强</t>
  </si>
  <si>
    <t>有所增强</t>
  </si>
  <si>
    <t>可持续影响指标</t>
  </si>
  <si>
    <t>项目周边生态环境持续改善</t>
  </si>
  <si>
    <t>持续改善</t>
  </si>
  <si>
    <t>满意度指标</t>
  </si>
  <si>
    <t>服务对象满意度指标</t>
  </si>
  <si>
    <t>服务对象满意度</t>
  </si>
  <si>
    <t>90</t>
  </si>
  <si>
    <t>服务对象满意度95%</t>
  </si>
  <si>
    <t>楚雄市农业农村局</t>
  </si>
  <si>
    <t>增发2023年国债高标准农田建设项目</t>
  </si>
  <si>
    <t>用于新建楚雄市高标准农田建设项目面积5万亩，项目选取在相对集中的基本农田实施，建设范围涉及东华镇、子午镇、苍岭镇、吕合镇、东瓜镇5个乡镇14个村委会，分为5个片区实施。</t>
  </si>
  <si>
    <t>新增高标准农田面积</t>
  </si>
  <si>
    <t>万亩</t>
  </si>
  <si>
    <t>新增高标准农田面积5万亩</t>
  </si>
  <si>
    <t>高标准农田建设项目验收合格率</t>
  </si>
  <si>
    <t>95</t>
  </si>
  <si>
    <t>高标准农田建设项目验收合格率95</t>
  </si>
  <si>
    <t>耕地质量</t>
  </si>
  <si>
    <t>逐步提升</t>
  </si>
  <si>
    <t>耕地质量逐步提升</t>
  </si>
  <si>
    <t>粮食综合生产能力</t>
  </si>
  <si>
    <t>粮食综合生产能力明显提升</t>
  </si>
  <si>
    <t>田间道路通达度</t>
  </si>
  <si>
    <t>田间道路通达度达到100%</t>
  </si>
  <si>
    <t>受益群众满意率</t>
  </si>
  <si>
    <t>受益群众满意率90%</t>
  </si>
  <si>
    <t>楚雄市水务局</t>
  </si>
  <si>
    <t>增发2023年国债水利领域项目补助资金</t>
  </si>
  <si>
    <t>用于子午罐区10200万元，完成批准的全部灌区建设任务，达到设计的100%；白衣河水库2600万元，2024年4月30日之前完成抬头坝填筑，12月底完成坝体填筑，2024年底完成全部资金支出；青龙河130万元，完成青龙河河道治理3.06km。</t>
  </si>
  <si>
    <t>支持项目数量</t>
  </si>
  <si>
    <t>支持项目数量1个</t>
  </si>
  <si>
    <t>填筑抬头坝</t>
  </si>
  <si>
    <t>米</t>
  </si>
  <si>
    <t>填筑抬头坝48米</t>
  </si>
  <si>
    <t>年度工程质量合格率</t>
  </si>
  <si>
    <t>年度工程质量合格率100%</t>
  </si>
  <si>
    <t>建设方案和施工质量总体符合工程设计或有关规范标准的项目比例</t>
  </si>
  <si>
    <t>建设方案和施工质量总体符合工程设计或有关规范标准的项目比例100%</t>
  </si>
  <si>
    <t>年度投资支付率</t>
  </si>
  <si>
    <t>年度投资支付率100%</t>
  </si>
  <si>
    <t>项目计划开工日期</t>
  </si>
  <si>
    <t>2021年1月15日</t>
  </si>
  <si>
    <t>项目计划完工日期</t>
  </si>
  <si>
    <t>2025年4月30日</t>
  </si>
  <si>
    <t>成本指标</t>
  </si>
  <si>
    <t>项目建设成本</t>
  </si>
  <si>
    <t>2600</t>
  </si>
  <si>
    <t>万元</t>
  </si>
  <si>
    <t>项目建设成本2600万元</t>
  </si>
  <si>
    <t>改善灌溉面积</t>
  </si>
  <si>
    <t>7.35</t>
  </si>
  <si>
    <t>改善灌溉面积7.35万亩</t>
  </si>
  <si>
    <t>解决农村供水人口</t>
  </si>
  <si>
    <t>1</t>
  </si>
  <si>
    <t>万人</t>
  </si>
  <si>
    <t>解决农村供水人口1万人</t>
  </si>
  <si>
    <t>受益群众基本满意的比例</t>
  </si>
  <si>
    <t>受益群众基本满意的比例100%</t>
  </si>
  <si>
    <t>楚雄市文化和旅游局</t>
  </si>
  <si>
    <t>楚雄市“月月有主题节节有活动”经费</t>
  </si>
  <si>
    <t xml:space="preserve">在春节、元宵节、清明节、端午节、七夕节、中秋节、重阳节等中华传统节日，元旦节、三八妇女节、五一劳动节、五四青年节、六一儿童节、七一建党节、八一建军节、教师节、国庆节等现代节日，以及学雷锋纪念日、世界读书日、生物多样性日、六五国际环境日、低碳日、抗战纪念日、烈士纪念日、国家公祭日等重要时间节点，在全市组织开展丰富多彩的学习经典、经典诵读、宣传宣讲、节日民俗、纪念、文化娱乐和体育健身活动。通过群众文化活动项目的实施，提升我市特色文化内涵，传承优秀文化遗产，提高我市特色优秀传统文化和艺术品牌的影响力；丰富广大人民群众的精神文化生活，营造积极的社会效应，提升群众对文化事业、文化强市建设的广泛认可和积极参与；带动本地文化产业发展。      
</t>
  </si>
  <si>
    <t>全年共开展活动场次</t>
  </si>
  <si>
    <t>次</t>
  </si>
  <si>
    <t>全年共开展活动场次18次</t>
  </si>
  <si>
    <t>及时率</t>
  </si>
  <si>
    <t>及时率90%</t>
  </si>
  <si>
    <t>观众人次</t>
  </si>
  <si>
    <t>万</t>
  </si>
  <si>
    <t>观众人次20万</t>
  </si>
  <si>
    <t>宣传报道次数</t>
  </si>
  <si>
    <t>宣传报道次数18次</t>
  </si>
  <si>
    <t>传承性</t>
  </si>
  <si>
    <t>传承性10个</t>
  </si>
  <si>
    <t>服务对象满意指标</t>
  </si>
  <si>
    <t>群众满意度</t>
  </si>
  <si>
    <t>群众满意度100%</t>
  </si>
  <si>
    <t>楚雄市教育体育局</t>
  </si>
  <si>
    <t>楚雄市教育费附加补助资金</t>
  </si>
  <si>
    <t>为满足广大人民群众对教育高质量和改善办学条件的需求，改善育人环境，提升教育教学质量，保障学前教育发展，化解债务风险，保障学生受教育权利，办好人民满意的教育，2024年申请教育费附加5100万元，主要用于义务教育薄弱学校房屋建筑物建设3912.39万元，幼儿园（东城、新苗、西城）办园租金135万元，偿还欠债2523.22万元，学校设施设备购置资金567.62万元，教师培训费255万元，安全应急工作经费30万元。</t>
  </si>
  <si>
    <t>农村中小学校舍建设预算金额</t>
  </si>
  <si>
    <t>1762.57</t>
  </si>
  <si>
    <t>农村中小学校舍建设预算金额1762.57万元</t>
  </si>
  <si>
    <t>农村中小学教学设施预算金额</t>
  </si>
  <si>
    <t>627.62</t>
  </si>
  <si>
    <t>农村中小学教学设施预算金额627.62万元</t>
  </si>
  <si>
    <t>城市中小学校舍建设预算金额</t>
  </si>
  <si>
    <t>1718</t>
  </si>
  <si>
    <t>城市中小学校舍建设预算金额1718万元</t>
  </si>
  <si>
    <t>城市中小学教学设施预算金额</t>
  </si>
  <si>
    <t>240</t>
  </si>
  <si>
    <t>城市中小学教学设施预算金额240万元</t>
  </si>
  <si>
    <t>其他教育费附加安排的支出预算金额</t>
  </si>
  <si>
    <t>751.81</t>
  </si>
  <si>
    <t>其他教育费附加安排的支出预算金额751.81万元</t>
  </si>
  <si>
    <t>其中：教育费附加5%安排教师培训费</t>
  </si>
  <si>
    <t>225</t>
  </si>
  <si>
    <t>其中：教育费附加5%安排教师培训费225万元</t>
  </si>
  <si>
    <t>教育体育预定目标完成率</t>
  </si>
  <si>
    <t>教育体育预定目标完成率95</t>
  </si>
  <si>
    <t>教师培训合格率</t>
  </si>
  <si>
    <t>教师培训合格率100</t>
  </si>
  <si>
    <t>基础设施验收通过率</t>
  </si>
  <si>
    <t>基础设施验收通过率100</t>
  </si>
  <si>
    <t>设施设备安全达标率</t>
  </si>
  <si>
    <t>设施设备安全达标率100</t>
  </si>
  <si>
    <t>资金使用合规率</t>
  </si>
  <si>
    <t>资金使用合规率95</t>
  </si>
  <si>
    <t>债务风险化解率</t>
  </si>
  <si>
    <t>债务风险化解率90</t>
  </si>
  <si>
    <t>教师整体素质提升率</t>
  </si>
  <si>
    <t>教师整体素质提升率100</t>
  </si>
  <si>
    <t>适龄儿童接受义务教育率</t>
  </si>
  <si>
    <t>适龄儿童接受义务教育率100</t>
  </si>
  <si>
    <t>九年义务教育巩固率</t>
  </si>
  <si>
    <t>96</t>
  </si>
  <si>
    <t>九年义务教育巩固率96</t>
  </si>
  <si>
    <t>促进教育持续改善办学条件</t>
  </si>
  <si>
    <t>长期</t>
  </si>
  <si>
    <t>有效维护</t>
  </si>
  <si>
    <t>学生和家长满意度</t>
  </si>
  <si>
    <t>学生和家长满意度90</t>
  </si>
  <si>
    <t>参训教师满意</t>
  </si>
  <si>
    <t>参训教师满意95</t>
  </si>
  <si>
    <t>学校满意度</t>
  </si>
  <si>
    <t>学校满意度90</t>
  </si>
  <si>
    <t>6-2  重点工作情况解释说明汇总表</t>
  </si>
  <si>
    <t>重点工作</t>
  </si>
  <si>
    <t>2024年工作重点及工作情况</t>
  </si>
  <si>
    <t>加大产业支持力度， 着力夯实财源基础</t>
  </si>
  <si>
    <t>打好建园区、推项目、兴产业、强企业“组合拳”，促进财政收入增收提质，更好的服务经济高质量发展。多措并举稳住财源基本盘，培育壮大骨干税源，建立骨干税源培育库，强化税收征管，建立跨部门协作与信息交换工作机制，推动形成部门协作、税费共治的强大合力。发挥财政政策红利优势，支持产业发展，做大市场流量，培育扩大财源税源，做大地方财政蛋糕。积极争取中央转移支付和地方政府债券额度支持，全面拓宽融资渠道。纵深推进财政金融联动，撬动社会资本支持地方建设。依法依规引进总部企业、新业态企业和新模式企业，形成新的经济财源增长点。加大向上争取资金力度，牢固树立“争资就是增收”的意识，争取更多的政策倾斜和项目资金支持。</t>
  </si>
  <si>
    <t>持续保障改善民生，切实增进百姓福祉</t>
  </si>
  <si>
    <t>提高公共服务水平，增强均衡性和可及性。持续做好义务教育、基本医疗、基本住房等民生保障，加大困难群众救助，继续提高基本公共卫生服务经费人均财政补助标准，深化以公益性为导向的公立医院综合改革，支持加快医共体、医联体建设，加强基层医疗卫生服务能力建设，推动健全公共卫生体系，着力减轻人民群众看病就医负担。健全社会保障体系，推进养老服务体系建设，多渠道支持企业稳岗扩岗、更加突出就业优先导向，确保重点群体就业稳定，完善小额担保贷款和“贷免扶补”政策，织密扎牢社会保障网，锲而不舍推进经济发展与民生改善同频共振。</t>
  </si>
  <si>
    <t>实施积极财政政策，助推经济回升向好</t>
  </si>
  <si>
    <t>持续加力提效实施积极的财政政策，加强经济财政运行监测和形势分析，用好财政资金直达机制。推动各项财税政策尽早落地见效，延续、优化、完善并落实好减税降费政策，支持民营企业、中小微企业和个体工商户发展。持续加强专项债券项目储备和投后管理，争取续发专项债券资金7.2亿元用于支持“楚雄州楚雄光伏及半导体新材料产业基地标准化厂房及配套基础设施建设项目”。用好增发国债、地方政府一般债、地方政府专项债等政策工具，促进项目投资拉动经济增长，引导带动社会投资，适度扩大财政支出规模。争取国债资金1.5亿元，加快推进全市高标准农田建设，守牢粮食安全底线。争取水利国债资金1.29亿元，统筹推进青龙河治理、白衣河水库工程建设和子午灌区水利基础设施建设。</t>
  </si>
  <si>
    <t>深化财政体制改革，提升财政治理能力</t>
  </si>
  <si>
    <t>落实健全现代预算制度各项任务，推动构建综合统筹、规范透明、约束有力、讲求绩效、持续安全的现代预算制度，扎实推进预算管理改革，持续健全预算安排同执行、审计、绩效挂钩机制，深化零基预算改革，坚持零基预算与绩效管理相融合。强化预算绩效管理。完善全过程绩效管控机制，强化考核结果运用，强化财政存量资金清理盘活，提升资金使用效益。深入推进财政法治体系建设，完善财政依法行政制度。加大财会监督力度，严肃财经纪律，完善财会监督体系，提升财会监督效能。加快预算管理一体化建设，加强会计和国有资产管理，强化政府投资基金管理，提升财政管理水平。</t>
  </si>
  <si>
    <t>优化国有资本布局，推动企业持续发展</t>
  </si>
  <si>
    <t>持续实施好新一轮国企改革，抓好国有资产资源盘活整合，继续做大国有企业资产规模，强化集中布局与结构优化并举，突出市场导向与防范风险并进，全面提升楚雄市国有资本的竞争力、创新力和抗风险能力。继续做好市与州股权合作，实现市与州国有企业融合发展。调整优化企业股权结构，稳妥推动混合所有制改革。完善体制机制，扎实做优国有企业质量，强内控、促合规、严预算，实现提质增效。健全市场化用工机制，向改革要动力要活力。完善薪酬分配机制，强化价值创造导向。构建精准科学的考评体系，强化目标结果导向。发挥资源效益，奋力做强国有企业实力。</t>
  </si>
</sst>
</file>

<file path=xl/styles.xml><?xml version="1.0" encoding="utf-8"?>
<styleSheet xmlns="http://schemas.openxmlformats.org/spreadsheetml/2006/main">
  <numFmts count="3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 numFmtId="177" formatCode="#,##0_ "/>
    <numFmt numFmtId="178" formatCode="&quot;$&quot;#,##0_);[Red]\(&quot;$&quot;#,##0\)"/>
    <numFmt numFmtId="179" formatCode="yy\.mm\.dd"/>
    <numFmt numFmtId="180" formatCode="#,##0_ ;[Red]\-#,##0\ "/>
    <numFmt numFmtId="181" formatCode="_-&quot;$&quot;\ * #,##0.00_-;_-&quot;$&quot;\ * #,##0.00\-;_-&quot;$&quot;\ * &quot;-&quot;??_-;_-@_-"/>
    <numFmt numFmtId="182" formatCode="_-* #,##0_-;\-* #,##0_-;_-* &quot;-&quot;_-;_-@_-"/>
    <numFmt numFmtId="183" formatCode="_-&quot;$&quot;\ * #,##0_-;_-&quot;$&quot;\ * #,##0\-;_-&quot;$&quot;\ * &quot;-&quot;_-;_-@_-"/>
    <numFmt numFmtId="184" formatCode="_(* #,##0.00_);_(* \(#,##0.00\);_(* &quot;-&quot;??_);_(@_)"/>
    <numFmt numFmtId="185" formatCode="&quot;$&quot;#,##0.00_);[Red]\(&quot;$&quot;#,##0.00\)"/>
    <numFmt numFmtId="186" formatCode="_-* #,##0.00_-;\-* #,##0.00_-;_-* &quot;-&quot;??_-;_-@_-"/>
    <numFmt numFmtId="187" formatCode="#,##0.0_);\(#,##0.0\)"/>
    <numFmt numFmtId="188" formatCode="0\.0,&quot;0&quot;"/>
    <numFmt numFmtId="189" formatCode="_(* #,##0_);_(* \(#,##0\);_(* &quot;-&quot;_);_(@_)"/>
    <numFmt numFmtId="190" formatCode="#,##0;\(#,##0\)"/>
    <numFmt numFmtId="191" formatCode="\$#,##0;\(\$#,##0\)"/>
    <numFmt numFmtId="192" formatCode="#,##0.00_ ;\-#,##0.00;;"/>
    <numFmt numFmtId="193" formatCode="0.0"/>
    <numFmt numFmtId="194" formatCode="\$#,##0.00;\(\$#,##0.00\)"/>
    <numFmt numFmtId="195" formatCode="#,##0.000000"/>
    <numFmt numFmtId="196" formatCode="_(&quot;$&quot;* #,##0_);_(&quot;$&quot;* \(#,##0\);_(&quot;$&quot;* &quot;-&quot;_);_(@_)"/>
    <numFmt numFmtId="197" formatCode="&quot;$&quot;\ #,##0.00_-;[Red]&quot;$&quot;\ #,##0.00\-"/>
    <numFmt numFmtId="198" formatCode="0.0%"/>
    <numFmt numFmtId="199" formatCode="#,##0.00_ "/>
    <numFmt numFmtId="200" formatCode="_(&quot;$&quot;* #,##0.00_);_(&quot;$&quot;* \(#,##0.00\);_(&quot;$&quot;* &quot;-&quot;??_);_(@_)"/>
    <numFmt numFmtId="201" formatCode="0.00_ "/>
    <numFmt numFmtId="202" formatCode="_ * #,##0_ ;_ * \-#,##0_ ;_ * &quot;-&quot;??_ ;_ @_ "/>
    <numFmt numFmtId="203" formatCode="#,##0.00_);[Red]\(#,##0.00\)"/>
    <numFmt numFmtId="204" formatCode="&quot;$&quot;\ #,##0_-;[Red]&quot;$&quot;\ #,##0\-"/>
    <numFmt numFmtId="205" formatCode="#\ ??/??"/>
  </numFmts>
  <fonts count="143">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1"/>
      <color indexed="8"/>
      <name val="宋体"/>
      <charset val="134"/>
      <scheme val="minor"/>
    </font>
    <font>
      <b/>
      <sz val="9"/>
      <name val="宋体"/>
      <charset val="134"/>
    </font>
    <font>
      <sz val="9"/>
      <name val="宋体"/>
      <charset val="134"/>
    </font>
    <font>
      <sz val="20"/>
      <color indexed="8"/>
      <name val="方正小标宋简体"/>
      <charset val="134"/>
    </font>
    <font>
      <sz val="9"/>
      <color indexed="8"/>
      <name val="宋体"/>
      <charset val="134"/>
    </font>
    <font>
      <b/>
      <sz val="9"/>
      <color indexed="8"/>
      <name val="宋体"/>
      <charset val="134"/>
    </font>
    <font>
      <sz val="10"/>
      <color indexed="8"/>
      <name val="宋体"/>
      <charset val="134"/>
    </font>
    <font>
      <sz val="10"/>
      <color rgb="FF000000"/>
      <name val="宋体"/>
      <charset val="134"/>
    </font>
    <font>
      <sz val="10"/>
      <name val="宋体"/>
      <charset val="0"/>
      <scheme val="minor"/>
    </font>
    <font>
      <sz val="10"/>
      <color rgb="FF000000"/>
      <name val="宋体"/>
      <charset val="0"/>
      <scheme val="minor"/>
    </font>
    <font>
      <sz val="10"/>
      <color rgb="FF000000"/>
      <name val="宋体"/>
      <charset val="134"/>
      <scheme val="minor"/>
    </font>
    <font>
      <sz val="10"/>
      <color indexed="8"/>
      <name val="宋体"/>
      <charset val="134"/>
      <scheme val="minor"/>
    </font>
    <font>
      <sz val="10"/>
      <name val="宋体"/>
      <charset val="134"/>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color indexed="8"/>
      <name val="宋体"/>
      <charset val="134"/>
    </font>
    <font>
      <sz val="12"/>
      <color indexed="8"/>
      <name val="宋体"/>
      <charset val="134"/>
    </font>
    <font>
      <b/>
      <sz val="14"/>
      <name val="宋体"/>
      <charset val="134"/>
    </font>
    <font>
      <sz val="14"/>
      <name val="宋体"/>
      <charset val="134"/>
    </font>
    <font>
      <sz val="12"/>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b/>
      <sz val="10"/>
      <name val="宋体"/>
      <charset val="134"/>
    </font>
    <font>
      <sz val="20"/>
      <color rgb="FF000000"/>
      <name val="方正小标宋简体"/>
      <charset val="134"/>
    </font>
    <font>
      <b/>
      <sz val="14"/>
      <color indexed="8"/>
      <name val="宋体"/>
      <charset val="134"/>
    </font>
    <font>
      <b/>
      <sz val="12"/>
      <name val="宋体"/>
      <charset val="134"/>
    </font>
    <font>
      <sz val="11"/>
      <color rgb="FFFF0000"/>
      <name val="宋体"/>
      <charset val="134"/>
    </font>
    <font>
      <sz val="14"/>
      <color theme="1"/>
      <name val="宋体"/>
      <charset val="134"/>
    </font>
    <font>
      <sz val="14"/>
      <color rgb="FFFF0000"/>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color theme="1"/>
      <name val="宋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2"/>
      <name val="宋体"/>
      <charset val="134"/>
      <scheme val="minor"/>
    </font>
    <font>
      <sz val="14"/>
      <name val="Arial"/>
      <charset val="134"/>
    </font>
    <font>
      <b/>
      <sz val="14"/>
      <name val="Arial"/>
      <charset val="134"/>
    </font>
    <font>
      <sz val="12"/>
      <color rgb="FFFF0000"/>
      <name val="宋体"/>
      <charset val="134"/>
    </font>
    <font>
      <sz val="12"/>
      <color theme="1"/>
      <name val="宋体"/>
      <charset val="134"/>
    </font>
    <font>
      <b/>
      <sz val="10"/>
      <color theme="1"/>
      <name val="宋体"/>
      <charset val="134"/>
    </font>
    <font>
      <sz val="11"/>
      <color theme="1"/>
      <name val="宋体"/>
      <charset val="134"/>
    </font>
    <font>
      <b/>
      <sz val="12"/>
      <color theme="1"/>
      <name val="宋体"/>
      <charset val="134"/>
    </font>
    <font>
      <sz val="18"/>
      <name val="黑体"/>
      <charset val="134"/>
    </font>
    <font>
      <sz val="11"/>
      <color theme="1"/>
      <name val="宋体"/>
      <charset val="0"/>
      <scheme val="minor"/>
    </font>
    <font>
      <sz val="10"/>
      <name val="Geneva"/>
      <charset val="134"/>
    </font>
    <font>
      <sz val="12"/>
      <color indexed="9"/>
      <name val="宋体"/>
      <charset val="134"/>
    </font>
    <font>
      <b/>
      <sz val="11"/>
      <color indexed="8"/>
      <name val="宋体"/>
      <charset val="134"/>
    </font>
    <font>
      <b/>
      <sz val="18"/>
      <color indexed="56"/>
      <name val="宋体"/>
      <charset val="134"/>
    </font>
    <font>
      <b/>
      <sz val="13"/>
      <color theme="3"/>
      <name val="宋体"/>
      <charset val="134"/>
      <scheme val="minor"/>
    </font>
    <font>
      <sz val="11"/>
      <color indexed="9"/>
      <name val="宋体"/>
      <charset val="134"/>
    </font>
    <font>
      <sz val="11"/>
      <color rgb="FF0061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sz val="11"/>
      <color theme="0"/>
      <name val="宋体"/>
      <charset val="0"/>
      <scheme val="minor"/>
    </font>
    <font>
      <b/>
      <sz val="18"/>
      <color theme="3"/>
      <name val="宋体"/>
      <charset val="134"/>
      <scheme val="minor"/>
    </font>
    <font>
      <sz val="10"/>
      <name val="Arial"/>
      <charset val="134"/>
    </font>
    <font>
      <sz val="11"/>
      <color indexed="60"/>
      <name val="宋体"/>
      <charset val="134"/>
    </font>
    <font>
      <u/>
      <sz val="11"/>
      <color rgb="FF0000FF"/>
      <name val="宋体"/>
      <charset val="0"/>
      <scheme val="minor"/>
    </font>
    <font>
      <b/>
      <sz val="11"/>
      <color rgb="FF3F3F3F"/>
      <name val="宋体"/>
      <charset val="0"/>
      <scheme val="minor"/>
    </font>
    <font>
      <sz val="10"/>
      <name val="仿宋_GB2312"/>
      <charset val="134"/>
    </font>
    <font>
      <sz val="10"/>
      <name val="楷体"/>
      <charset val="134"/>
    </font>
    <font>
      <b/>
      <sz val="10"/>
      <name val="MS Sans Serif"/>
      <charset val="134"/>
    </font>
    <font>
      <sz val="12"/>
      <name val="Times New Roman"/>
      <charset val="134"/>
    </font>
    <font>
      <sz val="12"/>
      <color indexed="17"/>
      <name val="宋体"/>
      <charset val="134"/>
    </font>
    <font>
      <sz val="8"/>
      <name val="Times New Roman"/>
      <charset val="134"/>
    </font>
    <font>
      <sz val="10"/>
      <name val="Helv"/>
      <charset val="134"/>
    </font>
    <font>
      <b/>
      <sz val="15"/>
      <color indexed="56"/>
      <name val="宋体"/>
      <charset val="134"/>
    </font>
    <font>
      <sz val="11"/>
      <color indexed="17"/>
      <name val="宋体"/>
      <charset val="134"/>
    </font>
    <font>
      <sz val="11"/>
      <color indexed="62"/>
      <name val="宋体"/>
      <charset val="134"/>
    </font>
    <font>
      <b/>
      <sz val="15"/>
      <color theme="3"/>
      <name val="宋体"/>
      <charset val="134"/>
      <scheme val="minor"/>
    </font>
    <font>
      <b/>
      <sz val="11"/>
      <color indexed="56"/>
      <name val="宋体"/>
      <charset val="134"/>
    </font>
    <font>
      <b/>
      <sz val="10"/>
      <name val="Tms Rmn"/>
      <charset val="134"/>
    </font>
    <font>
      <sz val="8"/>
      <name val="Arial"/>
      <charset val="134"/>
    </font>
    <font>
      <sz val="11"/>
      <color indexed="20"/>
      <name val="宋体"/>
      <charset val="134"/>
    </font>
    <font>
      <b/>
      <sz val="11"/>
      <color theme="1"/>
      <name val="宋体"/>
      <charset val="0"/>
      <scheme val="minor"/>
    </font>
    <font>
      <i/>
      <sz val="11"/>
      <color rgb="FF7F7F7F"/>
      <name val="宋体"/>
      <charset val="0"/>
      <scheme val="minor"/>
    </font>
    <font>
      <sz val="11"/>
      <color rgb="FF9C0006"/>
      <name val="宋体"/>
      <charset val="0"/>
      <scheme val="minor"/>
    </font>
    <font>
      <b/>
      <sz val="12"/>
      <name val="Arial"/>
      <charset val="134"/>
    </font>
    <font>
      <u/>
      <sz val="11"/>
      <color rgb="FF800080"/>
      <name val="宋体"/>
      <charset val="0"/>
      <scheme val="minor"/>
    </font>
    <font>
      <sz val="12"/>
      <color indexed="16"/>
      <name val="宋体"/>
      <charset val="134"/>
    </font>
    <font>
      <b/>
      <sz val="11"/>
      <color rgb="FFFFFFFF"/>
      <name val="宋体"/>
      <charset val="0"/>
      <scheme val="minor"/>
    </font>
    <font>
      <sz val="11"/>
      <color rgb="FFFA7D00"/>
      <name val="宋体"/>
      <charset val="0"/>
      <scheme val="minor"/>
    </font>
    <font>
      <sz val="11"/>
      <color rgb="FF9C6500"/>
      <name val="宋体"/>
      <charset val="0"/>
      <scheme val="minor"/>
    </font>
    <font>
      <b/>
      <sz val="13"/>
      <color indexed="56"/>
      <name val="宋体"/>
      <charset val="134"/>
    </font>
    <font>
      <u/>
      <sz val="12"/>
      <color indexed="12"/>
      <name val="宋体"/>
      <charset val="134"/>
    </font>
    <font>
      <sz val="10"/>
      <name val="MS Sans Serif"/>
      <charset val="134"/>
    </font>
    <font>
      <b/>
      <sz val="11"/>
      <color indexed="63"/>
      <name val="宋体"/>
      <charset val="134"/>
    </font>
    <font>
      <sz val="12"/>
      <color indexed="9"/>
      <name val="Helv"/>
      <charset val="134"/>
    </font>
    <font>
      <b/>
      <sz val="15"/>
      <color indexed="54"/>
      <name val="宋体"/>
      <charset val="134"/>
    </font>
    <font>
      <b/>
      <sz val="13"/>
      <color indexed="54"/>
      <name val="宋体"/>
      <charset val="134"/>
    </font>
    <font>
      <sz val="10"/>
      <name val="Times New Roman"/>
      <charset val="134"/>
    </font>
    <font>
      <sz val="12"/>
      <name val="Helv"/>
      <charset val="134"/>
    </font>
    <font>
      <b/>
      <sz val="12"/>
      <color indexed="8"/>
      <name val="宋体"/>
      <charset val="134"/>
    </font>
    <font>
      <sz val="7"/>
      <name val="Small Fonts"/>
      <charset val="134"/>
    </font>
    <font>
      <b/>
      <sz val="10"/>
      <color indexed="9"/>
      <name val="宋体"/>
      <charset val="134"/>
    </font>
    <font>
      <b/>
      <sz val="8"/>
      <color indexed="9"/>
      <name val="宋体"/>
      <charset val="134"/>
    </font>
    <font>
      <b/>
      <sz val="9"/>
      <name val="Arial"/>
      <charset val="134"/>
    </font>
    <font>
      <sz val="9"/>
      <name val="微软雅黑"/>
      <charset val="134"/>
    </font>
    <font>
      <i/>
      <sz val="11"/>
      <color indexed="23"/>
      <name val="宋体"/>
      <charset val="134"/>
    </font>
    <font>
      <b/>
      <sz val="14"/>
      <name val="楷体"/>
      <charset val="134"/>
    </font>
    <font>
      <b/>
      <sz val="18"/>
      <color indexed="62"/>
      <name val="宋体"/>
      <charset val="134"/>
    </font>
    <font>
      <sz val="10"/>
      <color indexed="8"/>
      <name val="MS Sans Serif"/>
      <charset val="134"/>
    </font>
    <font>
      <b/>
      <sz val="18"/>
      <color indexed="54"/>
      <name val="宋体"/>
      <charset val="134"/>
    </font>
    <font>
      <b/>
      <sz val="11"/>
      <color indexed="54"/>
      <name val="宋体"/>
      <charset val="134"/>
    </font>
    <font>
      <sz val="12"/>
      <color indexed="20"/>
      <name val="宋体"/>
      <charset val="134"/>
    </font>
    <font>
      <sz val="11"/>
      <color indexed="52"/>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s>
  <fills count="7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25"/>
        <bgColor indexed="64"/>
      </patternFill>
    </fill>
    <fill>
      <patternFill patternType="solid">
        <fgColor indexed="42"/>
        <bgColor indexed="64"/>
      </patternFill>
    </fill>
    <fill>
      <patternFill patternType="solid">
        <fgColor indexed="26"/>
        <bgColor indexed="64"/>
      </patternFill>
    </fill>
    <fill>
      <patternFill patternType="solid">
        <fgColor indexed="54"/>
        <bgColor indexed="64"/>
      </patternFill>
    </fill>
    <fill>
      <patternFill patternType="solid">
        <fgColor indexed="45"/>
        <bgColor indexed="64"/>
      </patternFill>
    </fill>
    <fill>
      <patternFill patternType="solid">
        <fgColor theme="8" tint="0.599993896298105"/>
        <bgColor indexed="64"/>
      </patternFill>
    </fill>
    <fill>
      <patternFill patternType="solid">
        <fgColor rgb="FFC6EFCE"/>
        <bgColor indexed="64"/>
      </patternFill>
    </fill>
    <fill>
      <patternFill patternType="solid">
        <fgColor indexed="31"/>
        <bgColor indexed="64"/>
      </patternFill>
    </fill>
    <fill>
      <patternFill patternType="solid">
        <fgColor rgb="FFFFCC99"/>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47"/>
        <bgColor indexed="64"/>
      </patternFill>
    </fill>
    <fill>
      <patternFill patternType="solid">
        <fgColor rgb="FFF2F2F2"/>
        <bgColor indexed="64"/>
      </patternFill>
    </fill>
    <fill>
      <patternFill patternType="solid">
        <fgColor indexed="44"/>
        <bgColor indexed="64"/>
      </patternFill>
    </fill>
    <fill>
      <patternFill patternType="solid">
        <fgColor theme="4" tint="0.399975585192419"/>
        <bgColor indexed="64"/>
      </patternFill>
    </fill>
    <fill>
      <patternFill patternType="solid">
        <fgColor indexed="27"/>
        <bgColor indexed="64"/>
      </patternFill>
    </fill>
    <fill>
      <patternFill patternType="solid">
        <fgColor indexed="52"/>
        <bgColor indexed="64"/>
      </patternFill>
    </fill>
    <fill>
      <patternFill patternType="solid">
        <fgColor indexed="43"/>
        <bgColor indexed="64"/>
      </patternFill>
    </fill>
    <fill>
      <patternFill patternType="solid">
        <fgColor theme="6" tint="0.399975585192419"/>
        <bgColor indexed="64"/>
      </patternFill>
    </fill>
    <fill>
      <patternFill patternType="solid">
        <fgColor indexed="22"/>
        <bgColor indexed="64"/>
      </patternFill>
    </fill>
    <fill>
      <patternFill patternType="solid">
        <fgColor indexed="48"/>
        <bgColor indexed="64"/>
      </patternFill>
    </fill>
    <fill>
      <patternFill patternType="solid">
        <fgColor indexed="29"/>
        <bgColor indexed="64"/>
      </patternFill>
    </fill>
    <fill>
      <patternFill patternType="gray0625"/>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indexed="11"/>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14"/>
        <bgColor indexed="64"/>
      </patternFill>
    </fill>
    <fill>
      <patternFill patternType="solid">
        <fgColor theme="8"/>
        <bgColor indexed="64"/>
      </patternFill>
    </fill>
    <fill>
      <patternFill patternType="solid">
        <fgColor theme="9" tint="0.599993896298105"/>
        <bgColor indexed="64"/>
      </patternFill>
    </fill>
    <fill>
      <patternFill patternType="solid">
        <fgColor indexed="46"/>
        <bgColor indexed="64"/>
      </patternFill>
    </fill>
    <fill>
      <patternFill patternType="solid">
        <fgColor theme="9" tint="0.399975585192419"/>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indexed="12"/>
        <bgColor indexed="64"/>
      </patternFill>
    </fill>
    <fill>
      <patternFill patternType="solid">
        <fgColor indexed="15"/>
        <bgColor indexed="64"/>
      </patternFill>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bottom style="thick">
        <color indexed="11"/>
      </bottom>
      <diagonal/>
    </border>
    <border>
      <left/>
      <right/>
      <top/>
      <bottom style="thick">
        <color indexed="43"/>
      </bottom>
      <diagonal/>
    </border>
    <border>
      <left/>
      <right/>
      <top style="thin">
        <color indexed="11"/>
      </top>
      <bottom style="double">
        <color indexed="11"/>
      </bottom>
      <diagonal/>
    </border>
    <border>
      <left/>
      <right/>
      <top style="medium">
        <color indexed="9"/>
      </top>
      <bottom style="medium">
        <color indexed="9"/>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28">
    <xf numFmtId="0" fontId="0" fillId="0" borderId="0">
      <alignment vertical="center"/>
    </xf>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71" fillId="0" borderId="0">
      <alignment vertical="center"/>
    </xf>
    <xf numFmtId="0" fontId="89" fillId="0" borderId="3" applyNumberFormat="0" applyFill="0" applyProtection="0">
      <alignment horizontal="center" vertical="center"/>
    </xf>
    <xf numFmtId="0" fontId="76" fillId="19" borderId="0" applyNumberFormat="0" applyBorder="0" applyAlignment="0" applyProtection="0">
      <alignment vertical="center"/>
    </xf>
    <xf numFmtId="0" fontId="79" fillId="16" borderId="23" applyNumberFormat="0" applyAlignment="0" applyProtection="0">
      <alignment vertical="center"/>
    </xf>
    <xf numFmtId="0" fontId="72" fillId="17" borderId="0" applyNumberFormat="0" applyBorder="0" applyAlignment="0" applyProtection="0">
      <alignment vertical="center"/>
    </xf>
    <xf numFmtId="0" fontId="73" fillId="0" borderId="20" applyNumberFormat="0" applyFill="0" applyAlignment="0" applyProtection="0">
      <alignment vertical="center"/>
    </xf>
    <xf numFmtId="0" fontId="70" fillId="6" borderId="0" applyNumberFormat="0" applyBorder="0" applyAlignment="0" applyProtection="0">
      <alignment vertical="center"/>
    </xf>
    <xf numFmtId="9" fontId="31" fillId="0" borderId="0" applyFont="0" applyFill="0" applyBorder="0" applyAlignment="0" applyProtection="0">
      <alignment vertical="center"/>
    </xf>
    <xf numFmtId="0" fontId="93" fillId="0" borderId="0">
      <alignment horizontal="center" vertical="center" wrapText="1"/>
      <protection locked="0"/>
    </xf>
    <xf numFmtId="0" fontId="96" fillId="9" borderId="0" applyNumberFormat="0" applyBorder="0" applyAlignment="0" applyProtection="0">
      <alignment vertical="center"/>
    </xf>
    <xf numFmtId="0" fontId="72" fillId="11" borderId="0" applyNumberFormat="0" applyBorder="0" applyAlignment="0" applyProtection="0">
      <alignment vertical="center"/>
    </xf>
    <xf numFmtId="0" fontId="28" fillId="28" borderId="0" applyNumberFormat="0" applyBorder="0" applyAlignment="0" applyProtection="0">
      <alignment vertical="center"/>
    </xf>
    <xf numFmtId="0" fontId="31" fillId="0" borderId="0">
      <alignment vertical="center"/>
    </xf>
    <xf numFmtId="41" fontId="1" fillId="0" borderId="0" applyFont="0" applyFill="0" applyBorder="0" applyAlignment="0" applyProtection="0">
      <alignment vertical="center"/>
    </xf>
    <xf numFmtId="0" fontId="28" fillId="10" borderId="0" applyNumberFormat="0" applyBorder="0" applyAlignment="0" applyProtection="0">
      <alignment vertical="center"/>
    </xf>
    <xf numFmtId="0" fontId="31" fillId="0" borderId="0">
      <alignment vertical="center"/>
    </xf>
    <xf numFmtId="0" fontId="71" fillId="0" borderId="0">
      <alignment vertical="center"/>
    </xf>
    <xf numFmtId="0" fontId="0" fillId="0" borderId="0">
      <alignment vertical="center"/>
    </xf>
    <xf numFmtId="0" fontId="70" fillId="34" borderId="0" applyNumberFormat="0" applyBorder="0" applyAlignment="0" applyProtection="0">
      <alignment vertical="center"/>
    </xf>
    <xf numFmtId="0" fontId="105" fillId="35" borderId="0" applyNumberFormat="0" applyBorder="0" applyAlignment="0" applyProtection="0">
      <alignment vertical="center"/>
    </xf>
    <xf numFmtId="43" fontId="0" fillId="0" borderId="0" applyFont="0" applyFill="0" applyBorder="0" applyAlignment="0" applyProtection="0">
      <alignment vertical="center"/>
    </xf>
    <xf numFmtId="0" fontId="82" fillId="27" borderId="0" applyNumberFormat="0" applyBorder="0" applyAlignment="0" applyProtection="0">
      <alignment vertical="center"/>
    </xf>
    <xf numFmtId="0" fontId="72" fillId="25" borderId="0" applyNumberFormat="0" applyBorder="0" applyAlignment="0" applyProtection="0">
      <alignment vertical="center"/>
    </xf>
    <xf numFmtId="179" fontId="84" fillId="0" borderId="3" applyFill="0" applyProtection="0">
      <alignment horizontal="right" vertical="center"/>
    </xf>
    <xf numFmtId="0" fontId="76" fillId="25" borderId="0" applyNumberFormat="0" applyBorder="0" applyAlignment="0" applyProtection="0">
      <alignment vertical="center"/>
    </xf>
    <xf numFmtId="0" fontId="72" fillId="18" borderId="0" applyNumberFormat="0" applyBorder="0" applyAlignment="0" applyProtection="0">
      <alignment vertical="center"/>
    </xf>
    <xf numFmtId="0" fontId="96" fillId="24" borderId="0" applyNumberFormat="0" applyBorder="0" applyAlignment="0" applyProtection="0">
      <alignment vertical="center"/>
    </xf>
    <xf numFmtId="0" fontId="101" fillId="10" borderId="1" applyNumberFormat="0" applyBorder="0" applyAlignment="0" applyProtection="0">
      <alignment vertical="center"/>
    </xf>
    <xf numFmtId="0" fontId="86" fillId="0" borderId="0" applyNumberFormat="0" applyFill="0" applyBorder="0" applyAlignment="0" applyProtection="0">
      <alignment vertical="center"/>
    </xf>
    <xf numFmtId="9" fontId="31" fillId="0" borderId="0" applyFont="0" applyFill="0" applyBorder="0" applyAlignment="0" applyProtection="0">
      <alignment vertical="center"/>
    </xf>
    <xf numFmtId="0" fontId="76" fillId="29" borderId="0" applyNumberFormat="0" applyBorder="0" applyAlignment="0" applyProtection="0">
      <alignment vertical="center"/>
    </xf>
    <xf numFmtId="0" fontId="108" fillId="12" borderId="0" applyNumberFormat="0" applyBorder="0" applyAlignment="0" applyProtection="0">
      <alignment vertical="center"/>
    </xf>
    <xf numFmtId="0" fontId="72" fillId="11" borderId="0" applyNumberFormat="0" applyBorder="0" applyAlignment="0" applyProtection="0">
      <alignment vertical="center"/>
    </xf>
    <xf numFmtId="0" fontId="107" fillId="0" borderId="0" applyNumberFormat="0" applyFill="0" applyBorder="0" applyAlignment="0" applyProtection="0">
      <alignment vertical="center"/>
    </xf>
    <xf numFmtId="0" fontId="91" fillId="0" borderId="0">
      <alignment vertical="center"/>
    </xf>
    <xf numFmtId="0" fontId="1" fillId="33" borderId="30" applyNumberFormat="0" applyFont="0" applyAlignment="0" applyProtection="0">
      <alignment vertical="center"/>
    </xf>
    <xf numFmtId="0" fontId="76" fillId="30" borderId="0" applyNumberFormat="0" applyBorder="0" applyAlignment="0" applyProtection="0">
      <alignment vertical="center"/>
    </xf>
    <xf numFmtId="0" fontId="72" fillId="22" borderId="0" applyNumberFormat="0" applyBorder="0" applyAlignment="0" applyProtection="0">
      <alignment vertical="center"/>
    </xf>
    <xf numFmtId="0" fontId="72" fillId="25" borderId="0" applyNumberFormat="0" applyBorder="0" applyAlignment="0" applyProtection="0">
      <alignment vertical="center"/>
    </xf>
    <xf numFmtId="0" fontId="82" fillId="32" borderId="0" applyNumberFormat="0" applyBorder="0" applyAlignment="0" applyProtection="0">
      <alignment vertical="center"/>
    </xf>
    <xf numFmtId="0" fontId="72" fillId="18" borderId="0" applyNumberFormat="0" applyBorder="0" applyAlignment="0" applyProtection="0">
      <alignment vertical="center"/>
    </xf>
    <xf numFmtId="9" fontId="31" fillId="0" borderId="0" applyFont="0" applyFill="0" applyBorder="0" applyAlignment="0" applyProtection="0">
      <alignment vertical="center"/>
    </xf>
    <xf numFmtId="0" fontId="80"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1" fillId="0" borderId="0">
      <alignment vertical="center"/>
    </xf>
    <xf numFmtId="0" fontId="31" fillId="0" borderId="0">
      <alignment vertical="center"/>
    </xf>
    <xf numFmtId="0" fontId="76" fillId="12" borderId="0" applyNumberFormat="0" applyBorder="0" applyAlignment="0" applyProtection="0">
      <alignment vertical="center"/>
    </xf>
    <xf numFmtId="0" fontId="83" fillId="0" borderId="0" applyNumberFormat="0" applyFill="0" applyBorder="0" applyAlignment="0" applyProtection="0">
      <alignment vertical="center"/>
    </xf>
    <xf numFmtId="0" fontId="72" fillId="22" borderId="0" applyNumberFormat="0" applyBorder="0" applyAlignment="0" applyProtection="0">
      <alignment vertical="center"/>
    </xf>
    <xf numFmtId="0" fontId="104" fillId="0" borderId="0" applyNumberFormat="0" applyFill="0" applyBorder="0" applyAlignment="0" applyProtection="0">
      <alignment vertical="center"/>
    </xf>
    <xf numFmtId="0" fontId="95" fillId="0" borderId="27" applyNumberFormat="0" applyFill="0" applyAlignment="0" applyProtection="0">
      <alignment vertical="center"/>
    </xf>
    <xf numFmtId="9" fontId="31" fillId="0" borderId="0" applyFont="0" applyFill="0" applyBorder="0" applyAlignment="0" applyProtection="0">
      <alignment vertical="center"/>
    </xf>
    <xf numFmtId="0" fontId="98" fillId="0" borderId="21" applyNumberFormat="0" applyFill="0" applyAlignment="0" applyProtection="0">
      <alignment vertical="center"/>
    </xf>
    <xf numFmtId="0" fontId="102" fillId="12" borderId="0" applyNumberFormat="0" applyBorder="0" applyAlignment="0" applyProtection="0">
      <alignment vertical="center"/>
    </xf>
    <xf numFmtId="0" fontId="76" fillId="12" borderId="0" applyNumberFormat="0" applyBorder="0" applyAlignment="0" applyProtection="0">
      <alignment vertical="center"/>
    </xf>
    <xf numFmtId="9" fontId="31" fillId="0" borderId="0" applyFont="0" applyFill="0" applyBorder="0" applyAlignment="0" applyProtection="0">
      <alignment vertical="center"/>
    </xf>
    <xf numFmtId="0" fontId="75" fillId="0" borderId="21" applyNumberFormat="0" applyFill="0" applyAlignment="0" applyProtection="0">
      <alignment vertical="center"/>
    </xf>
    <xf numFmtId="0" fontId="82" fillId="23" borderId="0" applyNumberFormat="0" applyBorder="0" applyAlignment="0" applyProtection="0">
      <alignment vertical="center"/>
    </xf>
    <xf numFmtId="0" fontId="72" fillId="11" borderId="0" applyNumberFormat="0" applyBorder="0" applyAlignment="0" applyProtection="0">
      <alignment vertical="center"/>
    </xf>
    <xf numFmtId="0" fontId="72" fillId="25" borderId="0" applyNumberFormat="0" applyBorder="0" applyAlignment="0" applyProtection="0">
      <alignment vertical="center"/>
    </xf>
    <xf numFmtId="9" fontId="31" fillId="0" borderId="0" applyFont="0" applyFill="0" applyBorder="0" applyAlignment="0" applyProtection="0">
      <alignment vertical="center"/>
    </xf>
    <xf numFmtId="0" fontId="80" fillId="0" borderId="24" applyNumberFormat="0" applyFill="0" applyAlignment="0" applyProtection="0">
      <alignment vertical="center"/>
    </xf>
    <xf numFmtId="0" fontId="72" fillId="25" borderId="0" applyNumberFormat="0" applyBorder="0" applyAlignment="0" applyProtection="0">
      <alignment vertical="center"/>
    </xf>
    <xf numFmtId="0" fontId="82" fillId="40" borderId="0" applyNumberFormat="0" applyBorder="0" applyAlignment="0" applyProtection="0">
      <alignment vertical="center"/>
    </xf>
    <xf numFmtId="0" fontId="87" fillId="21" borderId="25" applyNumberFormat="0" applyAlignment="0" applyProtection="0">
      <alignment vertical="center"/>
    </xf>
    <xf numFmtId="0" fontId="81" fillId="21" borderId="23" applyNumberFormat="0" applyAlignment="0" applyProtection="0">
      <alignment vertical="center"/>
    </xf>
    <xf numFmtId="0" fontId="0" fillId="22" borderId="0" applyNumberFormat="0" applyBorder="0" applyAlignment="0" applyProtection="0">
      <alignment vertical="center"/>
    </xf>
    <xf numFmtId="0" fontId="109" fillId="39" borderId="32" applyNumberFormat="0" applyAlignment="0" applyProtection="0">
      <alignment vertical="center"/>
    </xf>
    <xf numFmtId="0" fontId="70" fillId="41" borderId="0" applyNumberFormat="0" applyBorder="0" applyAlignment="0" applyProtection="0">
      <alignment vertical="center"/>
    </xf>
    <xf numFmtId="0" fontId="82" fillId="42" borderId="0" applyNumberFormat="0" applyBorder="0" applyAlignment="0" applyProtection="0">
      <alignment vertical="center"/>
    </xf>
    <xf numFmtId="0" fontId="31" fillId="0" borderId="0">
      <alignment vertical="center"/>
    </xf>
    <xf numFmtId="0" fontId="90" fillId="0" borderId="26">
      <alignment horizontal="center" vertical="center"/>
    </xf>
    <xf numFmtId="0" fontId="110" fillId="0" borderId="33" applyNumberFormat="0" applyFill="0" applyAlignment="0" applyProtection="0">
      <alignment vertical="center"/>
    </xf>
    <xf numFmtId="0" fontId="76" fillId="29" borderId="0" applyNumberFormat="0" applyBorder="0" applyAlignment="0" applyProtection="0">
      <alignment vertical="center"/>
    </xf>
    <xf numFmtId="0" fontId="103" fillId="0" borderId="31" applyNumberFormat="0" applyFill="0" applyAlignment="0" applyProtection="0">
      <alignment vertical="center"/>
    </xf>
    <xf numFmtId="0" fontId="77" fillId="14" borderId="0" applyNumberFormat="0" applyBorder="0" applyAlignment="0" applyProtection="0">
      <alignment vertical="center"/>
    </xf>
    <xf numFmtId="0" fontId="0" fillId="9" borderId="0" applyNumberFormat="0" applyBorder="0" applyAlignment="0" applyProtection="0">
      <alignment vertical="center"/>
    </xf>
    <xf numFmtId="0" fontId="111" fillId="44" borderId="0" applyNumberFormat="0" applyBorder="0" applyAlignment="0" applyProtection="0">
      <alignment vertical="center"/>
    </xf>
    <xf numFmtId="0" fontId="70" fillId="36" borderId="0" applyNumberFormat="0" applyBorder="0" applyAlignment="0" applyProtection="0">
      <alignment vertical="center"/>
    </xf>
    <xf numFmtId="0" fontId="82" fillId="47" borderId="0" applyNumberFormat="0" applyBorder="0" applyAlignment="0" applyProtection="0">
      <alignment vertical="center"/>
    </xf>
    <xf numFmtId="0" fontId="31" fillId="0" borderId="0">
      <alignment vertical="center"/>
    </xf>
    <xf numFmtId="0" fontId="84" fillId="0" borderId="2" applyNumberFormat="0" applyFill="0" applyProtection="0">
      <alignment horizontal="right" vertical="center"/>
    </xf>
    <xf numFmtId="0" fontId="70" fillId="7" borderId="0" applyNumberFormat="0" applyBorder="0" applyAlignment="0" applyProtection="0">
      <alignment vertical="center"/>
    </xf>
    <xf numFmtId="0" fontId="28" fillId="10" borderId="0" applyNumberFormat="0" applyBorder="0" applyAlignment="0" applyProtection="0">
      <alignment vertical="center"/>
    </xf>
    <xf numFmtId="0" fontId="70" fillId="48" borderId="0" applyNumberFormat="0" applyBorder="0" applyAlignment="0" applyProtection="0">
      <alignment vertical="center"/>
    </xf>
    <xf numFmtId="0" fontId="70" fillId="43" borderId="0" applyNumberFormat="0" applyBorder="0" applyAlignment="0" applyProtection="0">
      <alignment vertical="center"/>
    </xf>
    <xf numFmtId="0" fontId="70" fillId="50" borderId="0" applyNumberFormat="0" applyBorder="0" applyAlignment="0" applyProtection="0">
      <alignment vertical="center"/>
    </xf>
    <xf numFmtId="0" fontId="28" fillId="28" borderId="0" applyNumberFormat="0" applyBorder="0" applyAlignment="0" applyProtection="0">
      <alignment vertical="center"/>
    </xf>
    <xf numFmtId="0" fontId="82" fillId="45" borderId="0" applyNumberFormat="0" applyBorder="0" applyAlignment="0" applyProtection="0">
      <alignment vertical="center"/>
    </xf>
    <xf numFmtId="0" fontId="92" fillId="9" borderId="0" applyNumberFormat="0" applyBorder="0" applyAlignment="0" applyProtection="0">
      <alignment vertical="center"/>
    </xf>
    <xf numFmtId="0" fontId="28" fillId="28" borderId="0" applyNumberFormat="0" applyBorder="0" applyAlignment="0" applyProtection="0">
      <alignment vertical="center"/>
    </xf>
    <xf numFmtId="0" fontId="31" fillId="0" borderId="0" applyNumberFormat="0" applyFont="0" applyFill="0" applyBorder="0" applyAlignment="0" applyProtection="0">
      <alignment horizontal="left" vertical="center"/>
    </xf>
    <xf numFmtId="0" fontId="82" fillId="49" borderId="0" applyNumberFormat="0" applyBorder="0" applyAlignment="0" applyProtection="0">
      <alignment vertical="center"/>
    </xf>
    <xf numFmtId="0" fontId="70" fillId="51" borderId="0" applyNumberFormat="0" applyBorder="0" applyAlignment="0" applyProtection="0">
      <alignment vertical="center"/>
    </xf>
    <xf numFmtId="0" fontId="70" fillId="52" borderId="0" applyNumberFormat="0" applyBorder="0" applyAlignment="0" applyProtection="0">
      <alignment vertical="center"/>
    </xf>
    <xf numFmtId="0" fontId="82" fillId="54" borderId="0" applyNumberFormat="0" applyBorder="0" applyAlignment="0" applyProtection="0">
      <alignment vertical="center"/>
    </xf>
    <xf numFmtId="0" fontId="76" fillId="28" borderId="0" applyNumberFormat="0" applyBorder="0" applyAlignment="0" applyProtection="0">
      <alignment vertical="center"/>
    </xf>
    <xf numFmtId="0" fontId="70" fillId="13" borderId="0" applyNumberFormat="0" applyBorder="0" applyAlignment="0" applyProtection="0">
      <alignment vertical="center"/>
    </xf>
    <xf numFmtId="0" fontId="72" fillId="25" borderId="0" applyNumberFormat="0" applyBorder="0" applyAlignment="0" applyProtection="0">
      <alignment vertical="center"/>
    </xf>
    <xf numFmtId="0" fontId="95" fillId="0" borderId="27" applyNumberFormat="0" applyFill="0" applyAlignment="0" applyProtection="0">
      <alignment vertical="center"/>
    </xf>
    <xf numFmtId="0" fontId="82" fillId="46" borderId="0" applyNumberFormat="0" applyBorder="0" applyAlignment="0" applyProtection="0">
      <alignment vertical="center"/>
    </xf>
    <xf numFmtId="0" fontId="82" fillId="38" borderId="0" applyNumberFormat="0" applyBorder="0" applyAlignment="0" applyProtection="0">
      <alignment vertical="center"/>
    </xf>
    <xf numFmtId="0" fontId="94" fillId="0" borderId="0">
      <alignment vertical="center"/>
    </xf>
    <xf numFmtId="0" fontId="70" fillId="55" borderId="0" applyNumberFormat="0" applyBorder="0" applyAlignment="0" applyProtection="0">
      <alignment vertical="center"/>
    </xf>
    <xf numFmtId="0" fontId="72" fillId="25" borderId="0" applyNumberFormat="0" applyBorder="0" applyAlignment="0" applyProtection="0">
      <alignment vertical="center"/>
    </xf>
    <xf numFmtId="0" fontId="95" fillId="0" borderId="27" applyNumberFormat="0" applyFill="0" applyAlignment="0" applyProtection="0">
      <alignment vertical="center"/>
    </xf>
    <xf numFmtId="0" fontId="82" fillId="57" borderId="0" applyNumberFormat="0" applyBorder="0" applyAlignment="0" applyProtection="0">
      <alignment vertical="center"/>
    </xf>
    <xf numFmtId="0" fontId="71" fillId="0" borderId="0">
      <alignment vertical="center"/>
    </xf>
    <xf numFmtId="0" fontId="31" fillId="0" borderId="0">
      <alignment vertical="center"/>
    </xf>
    <xf numFmtId="0" fontId="28" fillId="10" borderId="0" applyNumberFormat="0" applyBorder="0" applyAlignment="0" applyProtection="0">
      <alignment vertical="center"/>
    </xf>
    <xf numFmtId="0" fontId="91" fillId="0" borderId="0">
      <alignment vertical="center"/>
    </xf>
    <xf numFmtId="0" fontId="94" fillId="0" borderId="0">
      <alignment vertical="center"/>
    </xf>
    <xf numFmtId="0" fontId="94" fillId="0" borderId="0">
      <alignment vertical="center"/>
    </xf>
    <xf numFmtId="0" fontId="91" fillId="0" borderId="0">
      <alignment vertical="center"/>
    </xf>
    <xf numFmtId="0" fontId="71" fillId="0" borderId="0">
      <alignment vertical="center"/>
    </xf>
    <xf numFmtId="0" fontId="28" fillId="10" borderId="0" applyNumberFormat="0" applyBorder="0" applyAlignment="0" applyProtection="0">
      <alignment vertical="center"/>
    </xf>
    <xf numFmtId="9" fontId="31" fillId="0" borderId="0" applyFont="0" applyFill="0" applyBorder="0" applyAlignment="0" applyProtection="0">
      <alignment vertical="center"/>
    </xf>
    <xf numFmtId="0" fontId="7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1" fillId="0" borderId="0">
      <alignment vertical="center"/>
    </xf>
    <xf numFmtId="9" fontId="31" fillId="0" borderId="0" applyFont="0" applyFill="0" applyBorder="0" applyAlignment="0" applyProtection="0">
      <alignment vertical="center"/>
    </xf>
    <xf numFmtId="49" fontId="31" fillId="0" borderId="0" applyFont="0" applyFill="0" applyBorder="0" applyAlignment="0" applyProtection="0">
      <alignment vertical="center"/>
    </xf>
    <xf numFmtId="0" fontId="0" fillId="0" borderId="0">
      <alignment vertical="center"/>
    </xf>
    <xf numFmtId="0" fontId="91" fillId="0" borderId="0">
      <alignment vertical="center"/>
    </xf>
    <xf numFmtId="0" fontId="71" fillId="0" borderId="0">
      <alignment vertical="center"/>
    </xf>
    <xf numFmtId="0" fontId="31" fillId="0" borderId="0">
      <alignment vertical="center"/>
    </xf>
    <xf numFmtId="0" fontId="28" fillId="10" borderId="0" applyNumberFormat="0" applyBorder="0" applyAlignment="0" applyProtection="0">
      <alignment vertical="center"/>
    </xf>
    <xf numFmtId="0" fontId="71" fillId="0" borderId="0">
      <alignment vertical="center"/>
    </xf>
    <xf numFmtId="9" fontId="31" fillId="0" borderId="0" applyFont="0" applyFill="0" applyBorder="0" applyAlignment="0" applyProtection="0">
      <alignment vertical="center"/>
    </xf>
    <xf numFmtId="0" fontId="71" fillId="0" borderId="0">
      <alignment vertical="center"/>
    </xf>
    <xf numFmtId="49" fontId="31" fillId="0" borderId="0" applyFont="0" applyFill="0" applyBorder="0" applyAlignment="0" applyProtection="0">
      <alignment vertical="center"/>
    </xf>
    <xf numFmtId="0" fontId="113" fillId="0" borderId="0" applyNumberFormat="0" applyFill="0" applyBorder="0" applyAlignment="0" applyProtection="0">
      <alignment vertical="top"/>
      <protection locked="0"/>
    </xf>
    <xf numFmtId="0" fontId="72" fillId="11" borderId="0" applyNumberFormat="0" applyBorder="0" applyAlignment="0" applyProtection="0">
      <alignment vertical="center"/>
    </xf>
    <xf numFmtId="0" fontId="71" fillId="0" borderId="0">
      <alignment vertical="center"/>
    </xf>
    <xf numFmtId="0" fontId="72" fillId="22" borderId="0" applyNumberFormat="0" applyBorder="0" applyAlignment="0" applyProtection="0">
      <alignment vertical="center"/>
    </xf>
    <xf numFmtId="0" fontId="71" fillId="0" borderId="0">
      <alignment vertical="center"/>
    </xf>
    <xf numFmtId="0" fontId="71" fillId="0" borderId="0">
      <alignment vertical="center"/>
    </xf>
    <xf numFmtId="10"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1" fillId="0" borderId="0">
      <alignment vertical="center"/>
    </xf>
    <xf numFmtId="0" fontId="112" fillId="0" borderId="34" applyNumberFormat="0" applyFill="0" applyAlignment="0" applyProtection="0">
      <alignment vertical="center"/>
    </xf>
    <xf numFmtId="0" fontId="71" fillId="0" borderId="0">
      <alignment vertical="center"/>
    </xf>
    <xf numFmtId="0" fontId="71" fillId="0" borderId="0">
      <alignment vertical="center"/>
    </xf>
    <xf numFmtId="0" fontId="113" fillId="0" borderId="0" applyNumberFormat="0" applyFill="0" applyBorder="0" applyAlignment="0" applyProtection="0">
      <alignment vertical="top"/>
      <protection locked="0"/>
    </xf>
    <xf numFmtId="0" fontId="72" fillId="11" borderId="0" applyNumberFormat="0" applyBorder="0" applyAlignment="0" applyProtection="0">
      <alignment vertical="center"/>
    </xf>
    <xf numFmtId="0" fontId="71" fillId="0" borderId="0">
      <alignment vertical="center"/>
    </xf>
    <xf numFmtId="0" fontId="84" fillId="0" borderId="0">
      <alignment vertical="center"/>
    </xf>
    <xf numFmtId="0" fontId="72" fillId="17" borderId="0" applyNumberFormat="0" applyBorder="0" applyAlignment="0" applyProtection="0">
      <alignment vertical="center"/>
    </xf>
    <xf numFmtId="0" fontId="91"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6" fillId="53" borderId="0" applyNumberFormat="0" applyBorder="0" applyAlignment="0" applyProtection="0">
      <alignment vertical="center"/>
    </xf>
    <xf numFmtId="0" fontId="0" fillId="15" borderId="0" applyNumberFormat="0" applyBorder="0" applyAlignment="0" applyProtection="0">
      <alignment vertical="center"/>
    </xf>
    <xf numFmtId="0" fontId="28" fillId="15"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76" fillId="20" borderId="0" applyNumberFormat="0" applyBorder="0" applyAlignment="0" applyProtection="0">
      <alignment vertical="center"/>
    </xf>
    <xf numFmtId="0" fontId="31"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1" fillId="0" borderId="0">
      <alignment vertical="center"/>
    </xf>
    <xf numFmtId="0" fontId="0" fillId="24" borderId="0" applyNumberFormat="0" applyBorder="0" applyAlignment="0" applyProtection="0">
      <alignment vertical="center"/>
    </xf>
    <xf numFmtId="183" fontId="31" fillId="0" borderId="0" applyFont="0" applyFill="0" applyBorder="0" applyAlignment="0" applyProtection="0">
      <alignment vertical="center"/>
    </xf>
    <xf numFmtId="0" fontId="31" fillId="0" borderId="0">
      <alignment vertical="center"/>
    </xf>
    <xf numFmtId="0" fontId="0" fillId="24" borderId="0" applyNumberFormat="0" applyBorder="0" applyAlignment="0" applyProtection="0">
      <alignment vertical="center"/>
    </xf>
    <xf numFmtId="0" fontId="31" fillId="0" borderId="0">
      <alignment vertical="center"/>
    </xf>
    <xf numFmtId="0" fontId="0" fillId="56" borderId="0" applyNumberFormat="0" applyBorder="0" applyAlignment="0" applyProtection="0">
      <alignment vertical="center"/>
    </xf>
    <xf numFmtId="0" fontId="72" fillId="2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8" fillId="10" borderId="0" applyNumberFormat="0" applyBorder="0" applyAlignment="0" applyProtection="0">
      <alignment vertical="center"/>
    </xf>
    <xf numFmtId="0" fontId="0" fillId="20"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88" fillId="0" borderId="1">
      <alignment horizontal="left" vertical="center"/>
    </xf>
    <xf numFmtId="0" fontId="0" fillId="22" borderId="0" applyNumberFormat="0" applyBorder="0" applyAlignment="0" applyProtection="0">
      <alignment vertical="center"/>
    </xf>
    <xf numFmtId="0" fontId="72"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37" borderId="0" applyNumberFormat="0" applyBorder="0" applyAlignment="0" applyProtection="0">
      <alignment vertical="center"/>
    </xf>
    <xf numFmtId="0" fontId="0" fillId="22" borderId="0" applyNumberFormat="0" applyBorder="0" applyAlignment="0" applyProtection="0">
      <alignment vertical="center"/>
    </xf>
    <xf numFmtId="0" fontId="0" fillId="56" borderId="0" applyNumberFormat="0" applyBorder="0" applyAlignment="0" applyProtection="0">
      <alignment vertical="center"/>
    </xf>
    <xf numFmtId="0" fontId="28" fillId="10" borderId="0" applyNumberFormat="0" applyBorder="0" applyAlignment="0" applyProtection="0">
      <alignment vertical="center"/>
    </xf>
    <xf numFmtId="0" fontId="96" fillId="9"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76" fillId="60" borderId="0" applyNumberFormat="0" applyBorder="0" applyAlignment="0" applyProtection="0">
      <alignment vertical="center"/>
    </xf>
    <xf numFmtId="0" fontId="96" fillId="9" borderId="0" applyNumberFormat="0" applyBorder="0" applyAlignment="0" applyProtection="0">
      <alignment vertical="center"/>
    </xf>
    <xf numFmtId="0" fontId="0" fillId="22" borderId="0" applyNumberFormat="0" applyBorder="0" applyAlignment="0" applyProtection="0">
      <alignment vertical="center"/>
    </xf>
    <xf numFmtId="0" fontId="96" fillId="9" borderId="0" applyNumberFormat="0" applyBorder="0" applyAlignment="0" applyProtection="0">
      <alignment vertical="center"/>
    </xf>
    <xf numFmtId="0" fontId="0" fillId="24" borderId="0" applyNumberFormat="0" applyBorder="0" applyAlignment="0" applyProtection="0">
      <alignment vertical="center"/>
    </xf>
    <xf numFmtId="0" fontId="85" fillId="26" borderId="0" applyNumberFormat="0" applyBorder="0" applyAlignment="0" applyProtection="0">
      <alignment vertical="center"/>
    </xf>
    <xf numFmtId="9" fontId="31" fillId="0" borderId="0" applyFont="0" applyFill="0" applyBorder="0" applyAlignment="0" applyProtection="0">
      <alignment vertical="center"/>
    </xf>
    <xf numFmtId="0" fontId="112" fillId="0" borderId="34" applyNumberFormat="0" applyFill="0" applyAlignment="0" applyProtection="0">
      <alignment vertical="center"/>
    </xf>
    <xf numFmtId="0" fontId="0" fillId="24" borderId="0" applyNumberFormat="0" applyBorder="0" applyAlignment="0" applyProtection="0">
      <alignment vertical="center"/>
    </xf>
    <xf numFmtId="0" fontId="72" fillId="8" borderId="0" applyNumberFormat="0" applyBorder="0" applyAlignment="0" applyProtection="0">
      <alignment vertical="center"/>
    </xf>
    <xf numFmtId="0" fontId="85" fillId="26" borderId="0" applyNumberFormat="0" applyBorder="0" applyAlignment="0" applyProtection="0">
      <alignment vertical="center"/>
    </xf>
    <xf numFmtId="9" fontId="31" fillId="0" borderId="0" applyFont="0" applyFill="0" applyBorder="0" applyAlignment="0" applyProtection="0">
      <alignment vertical="center"/>
    </xf>
    <xf numFmtId="0" fontId="96" fillId="9" borderId="0" applyNumberFormat="0" applyBorder="0" applyAlignment="0" applyProtection="0">
      <alignment vertical="center"/>
    </xf>
    <xf numFmtId="0" fontId="0" fillId="59" borderId="0" applyNumberFormat="0" applyBorder="0" applyAlignment="0" applyProtection="0">
      <alignment vertical="center"/>
    </xf>
    <xf numFmtId="0" fontId="76" fillId="26" borderId="0" applyNumberFormat="0" applyBorder="0" applyAlignment="0" applyProtection="0">
      <alignment vertical="center"/>
    </xf>
    <xf numFmtId="0" fontId="115" fillId="28" borderId="35" applyNumberFormat="0" applyAlignment="0" applyProtection="0">
      <alignment vertical="center"/>
    </xf>
    <xf numFmtId="0" fontId="72" fillId="25"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96" fillId="9" borderId="0" applyNumberFormat="0" applyBorder="0" applyAlignment="0" applyProtection="0">
      <alignment vertical="center"/>
    </xf>
    <xf numFmtId="0" fontId="99" fillId="0" borderId="29" applyNumberFormat="0" applyFill="0" applyAlignment="0" applyProtection="0">
      <alignment vertical="center"/>
    </xf>
    <xf numFmtId="0" fontId="76" fillId="26" borderId="0" applyNumberFormat="0" applyBorder="0" applyAlignment="0" applyProtection="0">
      <alignment vertical="center"/>
    </xf>
    <xf numFmtId="9" fontId="31" fillId="0" borderId="0" applyFont="0" applyFill="0" applyBorder="0" applyAlignment="0" applyProtection="0">
      <alignment vertical="center"/>
    </xf>
    <xf numFmtId="0" fontId="76" fillId="58" borderId="0" applyNumberFormat="0" applyBorder="0" applyAlignment="0" applyProtection="0">
      <alignment vertical="center"/>
    </xf>
    <xf numFmtId="0" fontId="76" fillId="58" borderId="0" applyNumberFormat="0" applyBorder="0" applyAlignment="0" applyProtection="0">
      <alignment vertical="center"/>
    </xf>
    <xf numFmtId="0" fontId="76" fillId="12" borderId="0" applyNumberFormat="0" applyBorder="0" applyAlignment="0" applyProtection="0">
      <alignment vertical="center"/>
    </xf>
    <xf numFmtId="0" fontId="115" fillId="28" borderId="35" applyNumberFormat="0" applyAlignment="0" applyProtection="0">
      <alignment vertical="center"/>
    </xf>
    <xf numFmtId="0" fontId="31" fillId="0" borderId="0">
      <alignment vertical="center"/>
    </xf>
    <xf numFmtId="0" fontId="72" fillId="25" borderId="0" applyNumberFormat="0" applyBorder="0" applyAlignment="0" applyProtection="0">
      <alignment vertical="center"/>
    </xf>
    <xf numFmtId="0" fontId="76" fillId="12" borderId="0" applyNumberFormat="0" applyBorder="0" applyAlignment="0" applyProtection="0">
      <alignment vertical="center"/>
    </xf>
    <xf numFmtId="0" fontId="72" fillId="20" borderId="0" applyNumberFormat="0" applyBorder="0" applyAlignment="0" applyProtection="0">
      <alignment vertical="center"/>
    </xf>
    <xf numFmtId="0" fontId="0" fillId="10" borderId="22" applyNumberFormat="0" applyFont="0" applyAlignment="0" applyProtection="0">
      <alignment vertical="center"/>
    </xf>
    <xf numFmtId="0" fontId="76" fillId="30" borderId="0" applyNumberFormat="0" applyBorder="0" applyAlignment="0" applyProtection="0">
      <alignment vertical="center"/>
    </xf>
    <xf numFmtId="0" fontId="76" fillId="20" borderId="0" applyNumberFormat="0" applyBorder="0" applyAlignment="0" applyProtection="0">
      <alignment vertical="center"/>
    </xf>
    <xf numFmtId="0" fontId="72" fillId="25" borderId="0" applyNumberFormat="0" applyBorder="0" applyAlignment="0" applyProtection="0">
      <alignment vertical="center"/>
    </xf>
    <xf numFmtId="0" fontId="76" fillId="20" borderId="0" applyNumberFormat="0" applyBorder="0" applyAlignment="0" applyProtection="0">
      <alignment vertical="center"/>
    </xf>
    <xf numFmtId="0" fontId="76" fillId="20" borderId="0" applyNumberFormat="0" applyBorder="0" applyAlignment="0" applyProtection="0">
      <alignment vertical="center"/>
    </xf>
    <xf numFmtId="0" fontId="76" fillId="37" borderId="0" applyNumberFormat="0" applyBorder="0" applyAlignment="0" applyProtection="0">
      <alignment vertical="center"/>
    </xf>
    <xf numFmtId="0" fontId="28" fillId="15" borderId="0" applyNumberFormat="0" applyBorder="0" applyAlignment="0" applyProtection="0">
      <alignment vertical="center"/>
    </xf>
    <xf numFmtId="0" fontId="76" fillId="37" borderId="0" applyNumberFormat="0" applyBorder="0" applyAlignment="0" applyProtection="0">
      <alignment vertical="center"/>
    </xf>
    <xf numFmtId="0" fontId="28" fillId="15" borderId="0" applyNumberFormat="0" applyBorder="0" applyAlignment="0" applyProtection="0">
      <alignment vertical="center"/>
    </xf>
    <xf numFmtId="0" fontId="76" fillId="29" borderId="0" applyNumberFormat="0" applyBorder="0" applyAlignment="0" applyProtection="0">
      <alignment vertical="center"/>
    </xf>
    <xf numFmtId="0" fontId="72" fillId="25" borderId="0" applyNumberFormat="0" applyBorder="0" applyAlignment="0" applyProtection="0">
      <alignment vertical="center"/>
    </xf>
    <xf numFmtId="0" fontId="76" fillId="29" borderId="0" applyNumberFormat="0" applyBorder="0" applyAlignment="0" applyProtection="0">
      <alignment vertical="center"/>
    </xf>
    <xf numFmtId="0" fontId="84" fillId="0" borderId="0" applyProtection="0">
      <alignment vertical="center"/>
    </xf>
    <xf numFmtId="0" fontId="31" fillId="0" borderId="0">
      <alignment vertical="center"/>
    </xf>
    <xf numFmtId="0" fontId="76" fillId="60" borderId="0" applyNumberFormat="0" applyBorder="0" applyAlignment="0" applyProtection="0">
      <alignment vertical="center"/>
    </xf>
    <xf numFmtId="0" fontId="76" fillId="28" borderId="0" applyNumberFormat="0" applyBorder="0" applyAlignment="0" applyProtection="0">
      <alignment vertical="center"/>
    </xf>
    <xf numFmtId="0" fontId="95" fillId="0" borderId="27" applyNumberFormat="0" applyFill="0" applyAlignment="0" applyProtection="0">
      <alignment vertical="center"/>
    </xf>
    <xf numFmtId="0" fontId="76" fillId="28" borderId="0" applyNumberFormat="0" applyBorder="0" applyAlignment="0" applyProtection="0">
      <alignment vertical="center"/>
    </xf>
    <xf numFmtId="0" fontId="76" fillId="28" borderId="0" applyNumberFormat="0" applyBorder="0" applyAlignment="0" applyProtection="0">
      <alignment vertical="center"/>
    </xf>
    <xf numFmtId="9" fontId="31" fillId="0" borderId="0" applyFont="0" applyFill="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31" fillId="0" borderId="0" applyNumberFormat="0" applyFill="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11" borderId="0" applyNumberFormat="0" applyBorder="0" applyAlignment="0" applyProtection="0">
      <alignment vertical="center"/>
    </xf>
    <xf numFmtId="0" fontId="106" fillId="0" borderId="11">
      <alignment horizontal="left" vertical="center"/>
    </xf>
    <xf numFmtId="0" fontId="76" fillId="17" borderId="0" applyNumberFormat="0" applyBorder="0" applyAlignment="0" applyProtection="0">
      <alignment vertical="center"/>
    </xf>
    <xf numFmtId="0" fontId="106" fillId="0" borderId="11">
      <alignment horizontal="left" vertical="center"/>
    </xf>
    <xf numFmtId="0" fontId="76" fillId="17" borderId="0" applyNumberFormat="0" applyBorder="0" applyAlignment="0" applyProtection="0">
      <alignment vertical="center"/>
    </xf>
    <xf numFmtId="0" fontId="76" fillId="25" borderId="0" applyNumberFormat="0" applyBorder="0" applyAlignment="0" applyProtection="0">
      <alignment vertical="center"/>
    </xf>
    <xf numFmtId="0" fontId="94" fillId="0" borderId="0">
      <alignment vertical="center"/>
      <protection locked="0"/>
    </xf>
    <xf numFmtId="0" fontId="76" fillId="53" borderId="0" applyNumberFormat="0" applyBorder="0" applyAlignment="0" applyProtection="0">
      <alignment vertical="center"/>
    </xf>
    <xf numFmtId="0" fontId="28" fillId="15" borderId="0" applyNumberFormat="0" applyBorder="0" applyAlignment="0" applyProtection="0">
      <alignment vertical="center"/>
    </xf>
    <xf numFmtId="0" fontId="72" fillId="11" borderId="0" applyNumberFormat="0" applyBorder="0" applyAlignment="0" applyProtection="0">
      <alignment vertical="center"/>
    </xf>
    <xf numFmtId="0" fontId="28" fillId="15" borderId="0" applyNumberFormat="0" applyBorder="0" applyAlignment="0" applyProtection="0">
      <alignment vertical="center"/>
    </xf>
    <xf numFmtId="0" fontId="28" fillId="2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74" fillId="0" borderId="0" applyNumberFormat="0" applyFill="0" applyBorder="0" applyAlignment="0" applyProtection="0">
      <alignment vertical="center"/>
    </xf>
    <xf numFmtId="0" fontId="72" fillId="2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90" fillId="0" borderId="26">
      <alignment horizontal="center" vertical="center"/>
    </xf>
    <xf numFmtId="0" fontId="72" fillId="22" borderId="0" applyNumberFormat="0" applyBorder="0" applyAlignment="0" applyProtection="0">
      <alignment vertical="center"/>
    </xf>
    <xf numFmtId="0" fontId="72" fillId="22" borderId="0" applyNumberFormat="0" applyBorder="0" applyAlignment="0" applyProtection="0">
      <alignment vertical="center"/>
    </xf>
    <xf numFmtId="0" fontId="95" fillId="0" borderId="27" applyNumberFormat="0" applyFill="0" applyAlignment="0" applyProtection="0">
      <alignment vertical="center"/>
    </xf>
    <xf numFmtId="0" fontId="72" fillId="22" borderId="0" applyNumberFormat="0" applyBorder="0" applyAlignment="0" applyProtection="0">
      <alignment vertical="center"/>
    </xf>
    <xf numFmtId="0" fontId="95" fillId="0" borderId="27" applyNumberFormat="0" applyFill="0" applyAlignment="0" applyProtection="0">
      <alignment vertical="center"/>
    </xf>
    <xf numFmtId="0" fontId="72" fillId="11" borderId="0" applyNumberFormat="0" applyBorder="0" applyAlignment="0" applyProtection="0">
      <alignment vertical="center"/>
    </xf>
    <xf numFmtId="15" fontId="114" fillId="0" borderId="0">
      <alignment vertical="center"/>
    </xf>
    <xf numFmtId="0" fontId="72" fillId="11" borderId="0" applyNumberFormat="0" applyBorder="0" applyAlignment="0" applyProtection="0">
      <alignment vertical="center"/>
    </xf>
    <xf numFmtId="183" fontId="31" fillId="0" borderId="0" applyFont="0" applyFill="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31" fillId="0" borderId="0">
      <alignment vertical="center"/>
    </xf>
    <xf numFmtId="0" fontId="72" fillId="11" borderId="0" applyNumberFormat="0" applyBorder="0" applyAlignment="0" applyProtection="0">
      <alignment vertical="center"/>
    </xf>
    <xf numFmtId="0" fontId="100" fillId="31" borderId="7">
      <alignment vertical="center"/>
      <protection locked="0"/>
    </xf>
    <xf numFmtId="0" fontId="31" fillId="0" borderId="0">
      <alignment vertical="center"/>
    </xf>
    <xf numFmtId="0" fontId="72" fillId="11" borderId="0" applyNumberFormat="0" applyBorder="0" applyAlignment="0" applyProtection="0">
      <alignment vertical="center"/>
    </xf>
    <xf numFmtId="0" fontId="31" fillId="0" borderId="0">
      <alignment vertical="center"/>
    </xf>
    <xf numFmtId="0" fontId="102" fillId="56" borderId="0" applyNumberFormat="0" applyBorder="0" applyAlignment="0" applyProtection="0">
      <alignment vertical="center"/>
    </xf>
    <xf numFmtId="0" fontId="72" fillId="11" borderId="0" applyNumberFormat="0" applyBorder="0" applyAlignment="0" applyProtection="0">
      <alignment vertical="center"/>
    </xf>
    <xf numFmtId="0" fontId="102" fillId="56" borderId="0" applyNumberFormat="0" applyBorder="0" applyAlignment="0" applyProtection="0">
      <alignment vertical="center"/>
    </xf>
    <xf numFmtId="0" fontId="72" fillId="11" borderId="0" applyNumberFormat="0" applyBorder="0" applyAlignment="0" applyProtection="0">
      <alignment vertical="center"/>
    </xf>
    <xf numFmtId="0" fontId="72" fillId="8" borderId="0" applyNumberFormat="0" applyBorder="0" applyAlignment="0" applyProtection="0">
      <alignment vertical="center"/>
    </xf>
    <xf numFmtId="0" fontId="76" fillId="11" borderId="0" applyNumberFormat="0" applyBorder="0" applyAlignment="0" applyProtection="0">
      <alignment vertical="center"/>
    </xf>
    <xf numFmtId="0" fontId="106" fillId="0" borderId="36" applyNumberFormat="0" applyAlignment="0" applyProtection="0">
      <alignment horizontal="left" vertical="center"/>
    </xf>
    <xf numFmtId="0" fontId="97" fillId="20" borderId="28" applyNumberFormat="0" applyAlignment="0" applyProtection="0">
      <alignment vertical="center"/>
    </xf>
    <xf numFmtId="0" fontId="28" fillId="2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28" fillId="15" borderId="0" applyNumberFormat="0" applyBorder="0" applyAlignment="0" applyProtection="0">
      <alignment vertical="center"/>
    </xf>
    <xf numFmtId="0" fontId="72" fillId="18" borderId="0" applyNumberFormat="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100" fillId="31" borderId="7">
      <alignment vertical="center"/>
      <protection locked="0"/>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72" fillId="8" borderId="0" applyNumberFormat="0" applyBorder="0" applyAlignment="0" applyProtection="0">
      <alignment vertical="center"/>
    </xf>
    <xf numFmtId="15" fontId="114" fillId="0" borderId="0">
      <alignment vertical="center"/>
    </xf>
    <xf numFmtId="0" fontId="7" fillId="0" borderId="0">
      <alignment vertical="center"/>
    </xf>
    <xf numFmtId="9" fontId="31" fillId="0" borderId="0" applyFont="0" applyFill="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72" fillId="8" borderId="0" applyNumberFormat="0" applyBorder="0" applyAlignment="0" applyProtection="0">
      <alignment vertical="center"/>
    </xf>
    <xf numFmtId="0" fontId="72" fillId="18" borderId="0" applyNumberFormat="0" applyBorder="0" applyAlignment="0" applyProtection="0">
      <alignment vertical="center"/>
    </xf>
    <xf numFmtId="0" fontId="28" fillId="10" borderId="0" applyNumberFormat="0" applyBorder="0" applyAlignment="0" applyProtection="0">
      <alignment vertical="center"/>
    </xf>
    <xf numFmtId="0" fontId="72" fillId="17" borderId="0" applyNumberFormat="0" applyBorder="0" applyAlignment="0" applyProtection="0">
      <alignment vertical="center"/>
    </xf>
    <xf numFmtId="0" fontId="31" fillId="0" borderId="0" applyFont="0" applyFill="0" applyBorder="0" applyAlignment="0" applyProtection="0">
      <alignment vertical="center"/>
    </xf>
    <xf numFmtId="0" fontId="28" fillId="10" borderId="0" applyNumberFormat="0" applyBorder="0" applyAlignment="0" applyProtection="0">
      <alignment vertical="center"/>
    </xf>
    <xf numFmtId="0" fontId="72" fillId="17"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95" fillId="0" borderId="27" applyNumberFormat="0" applyFill="0" applyAlignment="0" applyProtection="0">
      <alignment vertical="center"/>
    </xf>
    <xf numFmtId="0" fontId="28" fillId="10" borderId="0" applyNumberFormat="0" applyBorder="0" applyAlignment="0" applyProtection="0">
      <alignment vertical="center"/>
    </xf>
    <xf numFmtId="0" fontId="73" fillId="0" borderId="20" applyNumberFormat="0" applyFill="0" applyAlignment="0" applyProtection="0">
      <alignment vertical="center"/>
    </xf>
    <xf numFmtId="0" fontId="72" fillId="17" borderId="0" applyNumberFormat="0" applyBorder="0" applyAlignment="0" applyProtection="0">
      <alignment vertical="center"/>
    </xf>
    <xf numFmtId="0" fontId="95" fillId="0" borderId="27" applyNumberFormat="0" applyFill="0" applyAlignment="0" applyProtection="0">
      <alignment vertical="center"/>
    </xf>
    <xf numFmtId="0" fontId="28" fillId="10" borderId="0" applyNumberFormat="0" applyBorder="0" applyAlignment="0" applyProtection="0">
      <alignment vertical="center"/>
    </xf>
    <xf numFmtId="0" fontId="95" fillId="0" borderId="27" applyNumberFormat="0" applyFill="0" applyAlignment="0" applyProtection="0">
      <alignment vertical="center"/>
    </xf>
    <xf numFmtId="0" fontId="28" fillId="9" borderId="0" applyNumberFormat="0" applyBorder="0" applyAlignment="0" applyProtection="0">
      <alignment vertical="center"/>
    </xf>
    <xf numFmtId="0" fontId="72" fillId="11" borderId="0" applyNumberFormat="0" applyBorder="0" applyAlignment="0" applyProtection="0">
      <alignment vertical="center"/>
    </xf>
    <xf numFmtId="197" fontId="31" fillId="0" borderId="0" applyFon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72" fillId="28" borderId="0" applyNumberFormat="0" applyBorder="0" applyAlignment="0" applyProtection="0">
      <alignment vertical="center"/>
    </xf>
    <xf numFmtId="200" fontId="31" fillId="0" borderId="0" applyFont="0" applyFill="0" applyBorder="0" applyAlignment="0" applyProtection="0">
      <alignment vertical="center"/>
    </xf>
    <xf numFmtId="0" fontId="72" fillId="28" borderId="0" applyNumberFormat="0" applyBorder="0" applyAlignment="0" applyProtection="0">
      <alignment vertical="center"/>
    </xf>
    <xf numFmtId="0" fontId="72" fillId="11" borderId="0" applyNumberFormat="0" applyBorder="0" applyAlignment="0" applyProtection="0">
      <alignment vertical="center"/>
    </xf>
    <xf numFmtId="0" fontId="96" fillId="24" borderId="0" applyNumberFormat="0" applyBorder="0" applyAlignment="0" applyProtection="0">
      <alignment vertical="center"/>
    </xf>
    <xf numFmtId="0" fontId="72" fillId="28" borderId="0" applyNumberFormat="0" applyBorder="0" applyAlignment="0" applyProtection="0">
      <alignment vertical="center"/>
    </xf>
    <xf numFmtId="0" fontId="72" fillId="28" borderId="0" applyNumberFormat="0" applyBorder="0" applyAlignment="0" applyProtection="0">
      <alignment vertical="center"/>
    </xf>
    <xf numFmtId="0" fontId="84" fillId="0" borderId="2" applyNumberFormat="0" applyFill="0" applyProtection="0">
      <alignment horizontal="right" vertical="center"/>
    </xf>
    <xf numFmtId="0" fontId="72" fillId="2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190" fontId="119" fillId="0" borderId="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31" fillId="0" borderId="0">
      <alignment vertical="center"/>
    </xf>
    <xf numFmtId="0" fontId="72" fillId="18" borderId="0" applyNumberFormat="0" applyBorder="0" applyAlignment="0" applyProtection="0">
      <alignment vertical="center"/>
    </xf>
    <xf numFmtId="185" fontId="31" fillId="0" borderId="0" applyFont="0" applyFill="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9" fontId="31" fillId="0" borderId="0" applyFont="0" applyFill="0" applyBorder="0" applyAlignment="0" applyProtection="0">
      <alignment vertical="center"/>
    </xf>
    <xf numFmtId="0" fontId="72" fillId="11" borderId="0" applyNumberFormat="0" applyBorder="0" applyAlignment="0" applyProtection="0">
      <alignment vertical="center"/>
    </xf>
    <xf numFmtId="0" fontId="28" fillId="15" borderId="0" applyNumberFormat="0" applyBorder="0" applyAlignment="0" applyProtection="0">
      <alignment vertical="center"/>
    </xf>
    <xf numFmtId="9" fontId="31" fillId="0" borderId="0" applyFont="0" applyFill="0" applyBorder="0" applyAlignment="0" applyProtection="0">
      <alignment vertical="center"/>
    </xf>
    <xf numFmtId="0" fontId="28" fillId="15" borderId="0" applyNumberFormat="0" applyBorder="0" applyAlignment="0" applyProtection="0">
      <alignment vertical="center"/>
    </xf>
    <xf numFmtId="9" fontId="31" fillId="0" borderId="0" applyFont="0" applyFill="0" applyBorder="0" applyAlignment="0" applyProtection="0">
      <alignment vertical="center"/>
    </xf>
    <xf numFmtId="0" fontId="28" fillId="15" borderId="0" applyNumberFormat="0" applyBorder="0" applyAlignment="0" applyProtection="0">
      <alignment vertical="center"/>
    </xf>
    <xf numFmtId="9" fontId="31" fillId="0" borderId="0" applyFont="0" applyFill="0" applyBorder="0" applyAlignment="0" applyProtection="0">
      <alignment vertical="center"/>
    </xf>
    <xf numFmtId="0" fontId="28" fillId="15" borderId="0" applyNumberFormat="0" applyBorder="0" applyAlignment="0" applyProtection="0">
      <alignment vertical="center"/>
    </xf>
    <xf numFmtId="0" fontId="121" fillId="63" borderId="0" applyNumberFormat="0" applyBorder="0" applyAlignment="0" applyProtection="0">
      <alignment vertical="center"/>
    </xf>
    <xf numFmtId="9" fontId="31" fillId="0" borderId="0" applyFont="0" applyFill="0" applyBorder="0" applyAlignment="0" applyProtection="0">
      <alignment vertical="center"/>
    </xf>
    <xf numFmtId="0" fontId="28" fillId="28" borderId="0" applyNumberFormat="0" applyBorder="0" applyAlignment="0" applyProtection="0">
      <alignment vertical="center"/>
    </xf>
    <xf numFmtId="9" fontId="31" fillId="0" borderId="0" applyFont="0" applyFill="0" applyBorder="0" applyAlignment="0" applyProtection="0">
      <alignment vertical="center"/>
    </xf>
    <xf numFmtId="0" fontId="28" fillId="28" borderId="0" applyNumberFormat="0" applyBorder="0" applyAlignment="0" applyProtection="0">
      <alignment vertical="center"/>
    </xf>
    <xf numFmtId="0" fontId="28" fillId="20" borderId="0" applyNumberFormat="0" applyBorder="0" applyAlignment="0" applyProtection="0">
      <alignment vertical="center"/>
    </xf>
    <xf numFmtId="9" fontId="31" fillId="0" borderId="0" applyFont="0" applyFill="0" applyBorder="0" applyAlignment="0" applyProtection="0">
      <alignment vertical="center"/>
    </xf>
    <xf numFmtId="0" fontId="28" fillId="28" borderId="0" applyNumberFormat="0" applyBorder="0" applyAlignment="0" applyProtection="0">
      <alignment vertical="center"/>
    </xf>
    <xf numFmtId="0" fontId="84" fillId="0" borderId="2" applyNumberFormat="0" applyFill="0" applyProtection="0">
      <alignment horizontal="left" vertical="center"/>
    </xf>
    <xf numFmtId="0" fontId="28" fillId="20" borderId="0" applyNumberFormat="0" applyBorder="0" applyAlignment="0" applyProtection="0">
      <alignment vertical="center"/>
    </xf>
    <xf numFmtId="0" fontId="28" fillId="28" borderId="0" applyNumberFormat="0" applyBorder="0" applyAlignment="0" applyProtection="0">
      <alignment vertical="center"/>
    </xf>
    <xf numFmtId="0" fontId="72" fillId="28" borderId="0" applyNumberFormat="0" applyBorder="0" applyAlignment="0" applyProtection="0">
      <alignment vertical="center"/>
    </xf>
    <xf numFmtId="0" fontId="72" fillId="28" borderId="0" applyNumberFormat="0" applyBorder="0" applyAlignment="0" applyProtection="0">
      <alignment vertical="center"/>
    </xf>
    <xf numFmtId="0" fontId="72" fillId="28" borderId="0" applyNumberFormat="0" applyBorder="0" applyAlignment="0" applyProtection="0">
      <alignment vertical="center"/>
    </xf>
    <xf numFmtId="0" fontId="31" fillId="64" borderId="0" applyNumberFormat="0" applyFont="0" applyBorder="0" applyAlignment="0" applyProtection="0">
      <alignment vertical="center"/>
    </xf>
    <xf numFmtId="0" fontId="72" fillId="11" borderId="0" applyNumberFormat="0" applyBorder="0" applyAlignment="0" applyProtection="0">
      <alignment vertical="center"/>
    </xf>
    <xf numFmtId="0" fontId="72" fillId="25" borderId="0" applyNumberFormat="0" applyBorder="0" applyAlignment="0" applyProtection="0">
      <alignment vertical="center"/>
    </xf>
    <xf numFmtId="0" fontId="72" fillId="11" borderId="0" applyNumberFormat="0" applyBorder="0" applyAlignment="0" applyProtection="0">
      <alignment vertical="center"/>
    </xf>
    <xf numFmtId="0" fontId="119" fillId="0" borderId="0">
      <alignment vertical="center"/>
    </xf>
    <xf numFmtId="0" fontId="72" fillId="11" borderId="0" applyNumberFormat="0" applyBorder="0" applyAlignment="0" applyProtection="0">
      <alignment vertical="center"/>
    </xf>
    <xf numFmtId="0" fontId="72" fillId="11" borderId="0" applyNumberFormat="0" applyBorder="0" applyAlignment="0" applyProtection="0">
      <alignment vertical="center"/>
    </xf>
    <xf numFmtId="0" fontId="90" fillId="0" borderId="26">
      <alignment horizontal="center" vertical="center"/>
    </xf>
    <xf numFmtId="0" fontId="31" fillId="0" borderId="0">
      <alignment vertical="center"/>
    </xf>
    <xf numFmtId="0" fontId="72" fillId="11" borderId="0" applyNumberFormat="0" applyBorder="0" applyAlignment="0" applyProtection="0">
      <alignment vertical="center"/>
    </xf>
    <xf numFmtId="9" fontId="31" fillId="0" borderId="0" applyFont="0" applyFill="0" applyBorder="0" applyAlignment="0" applyProtection="0">
      <alignment vertical="center"/>
    </xf>
    <xf numFmtId="0" fontId="117" fillId="0" borderId="37" applyNumberFormat="0" applyFill="0" applyAlignment="0" applyProtection="0">
      <alignment vertical="center"/>
    </xf>
    <xf numFmtId="0" fontId="72" fillId="11" borderId="0" applyNumberFormat="0" applyBorder="0" applyAlignment="0" applyProtection="0">
      <alignment vertical="center"/>
    </xf>
    <xf numFmtId="0" fontId="95" fillId="0" borderId="27" applyNumberFormat="0" applyFill="0" applyAlignment="0" applyProtection="0">
      <alignment vertical="center"/>
    </xf>
    <xf numFmtId="0" fontId="72" fillId="11" borderId="0" applyNumberFormat="0" applyBorder="0" applyAlignment="0" applyProtection="0">
      <alignment vertical="center"/>
    </xf>
    <xf numFmtId="0" fontId="95" fillId="0" borderId="27" applyNumberFormat="0" applyFill="0" applyAlignment="0" applyProtection="0">
      <alignment vertical="center"/>
    </xf>
    <xf numFmtId="0" fontId="72" fillId="1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01" fillId="10" borderId="1" applyNumberFormat="0" applyBorder="0" applyAlignment="0" applyProtection="0">
      <alignment vertical="center"/>
    </xf>
    <xf numFmtId="0" fontId="28" fillId="15" borderId="0" applyNumberFormat="0" applyBorder="0" applyAlignment="0" applyProtection="0">
      <alignment vertical="center"/>
    </xf>
    <xf numFmtId="0" fontId="72" fillId="22" borderId="0" applyNumberFormat="0" applyBorder="0" applyAlignment="0" applyProtection="0">
      <alignment vertical="center"/>
    </xf>
    <xf numFmtId="0" fontId="112" fillId="0" borderId="34" applyNumberFormat="0" applyFill="0" applyAlignment="0" applyProtection="0">
      <alignment vertical="center"/>
    </xf>
    <xf numFmtId="0" fontId="72" fillId="22" borderId="0" applyNumberFormat="0" applyBorder="0" applyAlignment="0" applyProtection="0">
      <alignment vertical="center"/>
    </xf>
    <xf numFmtId="0" fontId="72" fillId="17" borderId="0" applyNumberFormat="0" applyBorder="0" applyAlignment="0" applyProtection="0">
      <alignment vertical="center"/>
    </xf>
    <xf numFmtId="0" fontId="123" fillId="20" borderId="40">
      <alignment horizontal="left" vertical="center"/>
      <protection locked="0" hidden="1"/>
    </xf>
    <xf numFmtId="0" fontId="72" fillId="17" borderId="0" applyNumberFormat="0" applyBorder="0" applyAlignment="0" applyProtection="0">
      <alignment vertical="center"/>
    </xf>
    <xf numFmtId="0" fontId="123" fillId="20" borderId="40">
      <alignment horizontal="left" vertical="center"/>
      <protection locked="0" hidden="1"/>
    </xf>
    <xf numFmtId="0" fontId="112" fillId="0" borderId="34" applyNumberFormat="0" applyFill="0" applyAlignment="0" applyProtection="0">
      <alignment vertical="center"/>
    </xf>
    <xf numFmtId="0" fontId="72" fillId="17" borderId="0" applyNumberFormat="0" applyBorder="0" applyAlignment="0" applyProtection="0">
      <alignment vertical="center"/>
    </xf>
    <xf numFmtId="182" fontId="31" fillId="0" borderId="0" applyFont="0" applyFill="0" applyBorder="0" applyAlignment="0" applyProtection="0">
      <alignment vertical="center"/>
    </xf>
    <xf numFmtId="0" fontId="99" fillId="0" borderId="29" applyNumberFormat="0" applyFill="0" applyAlignment="0" applyProtection="0">
      <alignment vertical="center"/>
    </xf>
    <xf numFmtId="0" fontId="73" fillId="0" borderId="39" applyNumberFormat="0" applyFill="0" applyAlignment="0" applyProtection="0">
      <alignment vertical="center"/>
    </xf>
    <xf numFmtId="0" fontId="72" fillId="17" borderId="0" applyNumberFormat="0" applyBorder="0" applyAlignment="0" applyProtection="0">
      <alignment vertical="center"/>
    </xf>
    <xf numFmtId="0" fontId="73" fillId="0" borderId="39" applyNumberFormat="0" applyFill="0" applyAlignment="0" applyProtection="0">
      <alignment vertical="center"/>
    </xf>
    <xf numFmtId="0" fontId="72" fillId="17" borderId="0" applyNumberFormat="0" applyBorder="0" applyAlignment="0" applyProtection="0">
      <alignment vertical="center"/>
    </xf>
    <xf numFmtId="0" fontId="73" fillId="0" borderId="20" applyNumberFormat="0" applyFill="0" applyAlignment="0" applyProtection="0">
      <alignment vertical="center"/>
    </xf>
    <xf numFmtId="0" fontId="72" fillId="17" borderId="0" applyNumberFormat="0" applyBorder="0" applyAlignment="0" applyProtection="0">
      <alignment vertical="center"/>
    </xf>
    <xf numFmtId="0" fontId="95" fillId="0" borderId="27" applyNumberFormat="0" applyFill="0" applyAlignment="0" applyProtection="0">
      <alignment vertical="center"/>
    </xf>
    <xf numFmtId="0" fontId="73" fillId="0" borderId="20" applyNumberFormat="0" applyFill="0" applyAlignment="0" applyProtection="0">
      <alignment vertical="center"/>
    </xf>
    <xf numFmtId="0" fontId="72" fillId="17" borderId="0" applyNumberFormat="0" applyBorder="0" applyAlignment="0" applyProtection="0">
      <alignment vertical="center"/>
    </xf>
    <xf numFmtId="9" fontId="31" fillId="0" borderId="0" applyFont="0" applyFill="0" applyBorder="0" applyAlignment="0" applyProtection="0">
      <alignment vertical="center"/>
    </xf>
    <xf numFmtId="0" fontId="95" fillId="0" borderId="27" applyNumberFormat="0" applyFill="0" applyAlignment="0" applyProtection="0">
      <alignment vertical="center"/>
    </xf>
    <xf numFmtId="0" fontId="28" fillId="1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90" fillId="0" borderId="0" applyNumberFormat="0" applyFill="0" applyBorder="0" applyAlignment="0" applyProtection="0">
      <alignment vertical="center"/>
    </xf>
    <xf numFmtId="0" fontId="72" fillId="20" borderId="0" applyNumberFormat="0" applyBorder="0" applyAlignment="0" applyProtection="0">
      <alignment vertical="center"/>
    </xf>
    <xf numFmtId="0" fontId="72" fillId="20" borderId="0" applyNumberFormat="0" applyBorder="0" applyAlignment="0" applyProtection="0">
      <alignment vertical="center"/>
    </xf>
    <xf numFmtId="0" fontId="72" fillId="25" borderId="0" applyNumberFormat="0" applyBorder="0" applyAlignment="0" applyProtection="0">
      <alignment vertical="center"/>
    </xf>
    <xf numFmtId="0" fontId="95" fillId="0" borderId="27" applyNumberFormat="0" applyFill="0" applyAlignment="0" applyProtection="0">
      <alignment vertical="center"/>
    </xf>
    <xf numFmtId="186" fontId="31" fillId="0" borderId="0" applyFont="0" applyFill="0" applyBorder="0" applyAlignment="0" applyProtection="0">
      <alignment vertical="center"/>
    </xf>
    <xf numFmtId="9" fontId="31" fillId="0" borderId="0" applyFont="0" applyFill="0" applyBorder="0" applyAlignment="0" applyProtection="0">
      <alignment vertical="center"/>
    </xf>
    <xf numFmtId="181" fontId="31" fillId="0" borderId="0" applyFont="0" applyFill="0" applyBorder="0" applyAlignment="0" applyProtection="0">
      <alignment vertical="center"/>
    </xf>
    <xf numFmtId="0" fontId="125" fillId="0" borderId="0" applyNumberFormat="0" applyFill="0" applyBorder="0" applyAlignment="0" applyProtection="0">
      <alignment vertical="center"/>
    </xf>
    <xf numFmtId="0" fontId="99" fillId="0" borderId="29" applyNumberFormat="0" applyFill="0" applyAlignment="0" applyProtection="0">
      <alignment vertical="center"/>
    </xf>
    <xf numFmtId="194" fontId="119" fillId="0" borderId="0">
      <alignment vertical="center"/>
    </xf>
    <xf numFmtId="0" fontId="112" fillId="0" borderId="34" applyNumberFormat="0" applyFill="0" applyAlignment="0" applyProtection="0">
      <alignment vertical="center"/>
    </xf>
    <xf numFmtId="15" fontId="114" fillId="0" borderId="0">
      <alignment vertical="center"/>
    </xf>
    <xf numFmtId="15" fontId="114" fillId="0" borderId="0">
      <alignment vertical="center"/>
    </xf>
    <xf numFmtId="191" fontId="119" fillId="0" borderId="0">
      <alignment vertical="center"/>
    </xf>
    <xf numFmtId="0" fontId="101" fillId="28"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118" fillId="0" borderId="38" applyNumberFormat="0" applyFill="0" applyAlignment="0" applyProtection="0">
      <alignment vertical="center"/>
    </xf>
    <xf numFmtId="0" fontId="76" fillId="11" borderId="0" applyNumberFormat="0" applyBorder="0" applyAlignment="0" applyProtection="0">
      <alignment vertical="center"/>
    </xf>
    <xf numFmtId="0" fontId="106" fillId="0" borderId="36" applyNumberFormat="0" applyAlignment="0" applyProtection="0">
      <alignment horizontal="left" vertical="center"/>
    </xf>
    <xf numFmtId="0" fontId="106" fillId="0" borderId="11">
      <alignment horizontal="left" vertical="center"/>
    </xf>
    <xf numFmtId="0" fontId="106" fillId="0" borderId="11">
      <alignment horizontal="left" vertical="center"/>
    </xf>
    <xf numFmtId="43" fontId="0" fillId="0" borderId="0" applyFont="0" applyFill="0" applyBorder="0" applyAlignment="0" applyProtection="0">
      <alignment vertical="center"/>
    </xf>
    <xf numFmtId="0" fontId="101" fillId="10" borderId="1" applyNumberFormat="0" applyBorder="0" applyAlignment="0" applyProtection="0">
      <alignment vertical="center"/>
    </xf>
    <xf numFmtId="43" fontId="0" fillId="0" borderId="0" applyFont="0" applyFill="0" applyBorder="0" applyAlignment="0" applyProtection="0">
      <alignment vertical="center"/>
    </xf>
    <xf numFmtId="0" fontId="101" fillId="10" borderId="1" applyNumberFormat="0" applyBorder="0" applyAlignment="0" applyProtection="0">
      <alignment vertical="center"/>
    </xf>
    <xf numFmtId="0" fontId="101" fillId="10" borderId="1" applyNumberFormat="0" applyBorder="0" applyAlignment="0" applyProtection="0">
      <alignment vertical="center"/>
    </xf>
    <xf numFmtId="0" fontId="101" fillId="10" borderId="1" applyNumberFormat="0" applyBorder="0" applyAlignment="0" applyProtection="0">
      <alignment vertical="center"/>
    </xf>
    <xf numFmtId="0" fontId="101" fillId="10" borderId="1" applyNumberFormat="0" applyBorder="0" applyAlignment="0" applyProtection="0">
      <alignment vertical="center"/>
    </xf>
    <xf numFmtId="0" fontId="101" fillId="10" borderId="1" applyNumberFormat="0" applyBorder="0" applyAlignment="0" applyProtection="0">
      <alignment vertical="center"/>
    </xf>
    <xf numFmtId="187" fontId="120" fillId="62" borderId="0">
      <alignment vertical="center"/>
    </xf>
    <xf numFmtId="187" fontId="116" fillId="61" borderId="0">
      <alignment vertical="center"/>
    </xf>
    <xf numFmtId="38" fontId="31" fillId="0" borderId="0" applyFont="0" applyFill="0" applyBorder="0" applyAlignment="0" applyProtection="0">
      <alignment vertical="center"/>
    </xf>
    <xf numFmtId="0" fontId="31" fillId="0" borderId="0">
      <alignment vertical="center"/>
    </xf>
    <xf numFmtId="40" fontId="31" fillId="0" borderId="0" applyFont="0" applyFill="0" applyBorder="0" applyAlignment="0" applyProtection="0">
      <alignment vertical="center"/>
    </xf>
    <xf numFmtId="43" fontId="0" fillId="0" borderId="0" applyFont="0" applyFill="0" applyBorder="0" applyAlignment="0" applyProtection="0">
      <alignment vertical="center"/>
    </xf>
    <xf numFmtId="183" fontId="31" fillId="0" borderId="0" applyFont="0" applyFill="0" applyBorder="0" applyAlignment="0" applyProtection="0">
      <alignment vertical="center"/>
    </xf>
    <xf numFmtId="178" fontId="31" fillId="0" borderId="0" applyFont="0" applyFill="0" applyBorder="0" applyAlignment="0" applyProtection="0">
      <alignment vertical="center"/>
    </xf>
    <xf numFmtId="40" fontId="124" fillId="59" borderId="40">
      <alignment horizontal="centerContinuous" vertical="center"/>
    </xf>
    <xf numFmtId="1" fontId="84" fillId="0" borderId="3" applyFill="0" applyProtection="0">
      <alignment horizontal="center" vertical="center"/>
    </xf>
    <xf numFmtId="0" fontId="95" fillId="0" borderId="27" applyNumberFormat="0" applyFill="0" applyAlignment="0" applyProtection="0">
      <alignment vertical="center"/>
    </xf>
    <xf numFmtId="40" fontId="124" fillId="59" borderId="40">
      <alignment horizontal="centerContinuous" vertical="center"/>
    </xf>
    <xf numFmtId="37" fontId="122" fillId="0" borderId="0">
      <alignment vertical="center"/>
    </xf>
    <xf numFmtId="0" fontId="90" fillId="0" borderId="26">
      <alignment horizontal="center" vertical="center"/>
    </xf>
    <xf numFmtId="9" fontId="31" fillId="0" borderId="0" applyFont="0" applyFill="0" applyBorder="0" applyAlignment="0" applyProtection="0">
      <alignment vertical="center"/>
    </xf>
    <xf numFmtId="37" fontId="122" fillId="0" borderId="0">
      <alignment vertical="center"/>
    </xf>
    <xf numFmtId="0" fontId="90" fillId="0" borderId="26">
      <alignment horizontal="center" vertical="center"/>
    </xf>
    <xf numFmtId="37" fontId="122" fillId="0" borderId="0">
      <alignment vertical="center"/>
    </xf>
    <xf numFmtId="0" fontId="90" fillId="0" borderId="26">
      <alignment horizontal="center" vertical="center"/>
    </xf>
    <xf numFmtId="37" fontId="122" fillId="0" borderId="0">
      <alignment vertical="center"/>
    </xf>
    <xf numFmtId="0" fontId="90" fillId="0" borderId="26">
      <alignment horizontal="center" vertical="center"/>
    </xf>
    <xf numFmtId="9" fontId="31" fillId="0" borderId="0" applyFont="0" applyFill="0" applyBorder="0" applyAlignment="0" applyProtection="0">
      <alignment vertical="center"/>
    </xf>
    <xf numFmtId="0" fontId="126" fillId="0" borderId="0">
      <alignment vertical="top"/>
      <protection locked="0"/>
    </xf>
    <xf numFmtId="204" fontId="84" fillId="0" borderId="0">
      <alignment vertical="center"/>
    </xf>
    <xf numFmtId="0" fontId="94" fillId="0" borderId="0">
      <alignment vertical="center"/>
    </xf>
    <xf numFmtId="9" fontId="31" fillId="0" borderId="0" applyFont="0" applyFill="0" applyBorder="0" applyAlignment="0" applyProtection="0">
      <alignment vertical="center"/>
    </xf>
    <xf numFmtId="14" fontId="93" fillId="0" borderId="0">
      <alignment horizontal="center" vertical="center" wrapText="1"/>
      <protection locked="0"/>
    </xf>
    <xf numFmtId="3" fontId="31" fillId="0" borderId="0" applyFont="0" applyFill="0" applyBorder="0" applyAlignment="0" applyProtection="0">
      <alignment vertical="center"/>
    </xf>
    <xf numFmtId="10" fontId="31" fillId="0" borderId="0" applyFont="0" applyFill="0" applyBorder="0" applyAlignment="0" applyProtection="0">
      <alignment vertical="center"/>
    </xf>
    <xf numFmtId="0" fontId="31" fillId="0" borderId="0">
      <alignment vertical="center"/>
    </xf>
    <xf numFmtId="0" fontId="100" fillId="31" borderId="7">
      <alignment vertical="center"/>
      <protection locked="0"/>
    </xf>
    <xf numFmtId="9" fontId="31" fillId="0" borderId="0" applyFont="0" applyFill="0" applyBorder="0" applyAlignment="0" applyProtection="0">
      <alignment vertical="center"/>
    </xf>
    <xf numFmtId="205" fontId="31" fillId="0" borderId="0" applyFont="0" applyFill="0" applyProtection="0">
      <alignment vertical="center"/>
    </xf>
    <xf numFmtId="9" fontId="31" fillId="0" borderId="0" applyFont="0" applyFill="0" applyBorder="0" applyAlignment="0" applyProtection="0">
      <alignment vertical="center"/>
    </xf>
    <xf numFmtId="0" fontId="31" fillId="0" borderId="0" applyNumberFormat="0" applyFont="0" applyFill="0" applyBorder="0" applyAlignment="0" applyProtection="0">
      <alignment horizontal="left" vertical="center"/>
    </xf>
    <xf numFmtId="15" fontId="31" fillId="0" borderId="0" applyFont="0" applyFill="0" applyBorder="0" applyAlignment="0" applyProtection="0">
      <alignment vertical="center"/>
    </xf>
    <xf numFmtId="0" fontId="90" fillId="0" borderId="26">
      <alignment horizontal="center" vertical="center"/>
    </xf>
    <xf numFmtId="0" fontId="84" fillId="0" borderId="2" applyNumberFormat="0" applyFill="0" applyProtection="0">
      <alignment horizontal="right" vertical="center"/>
    </xf>
    <xf numFmtId="15" fontId="31" fillId="0" borderId="0" applyFont="0" applyFill="0" applyBorder="0" applyAlignment="0" applyProtection="0">
      <alignment vertical="center"/>
    </xf>
    <xf numFmtId="0" fontId="84" fillId="0" borderId="2" applyNumberFormat="0" applyFill="0" applyProtection="0">
      <alignment horizontal="right" vertical="center"/>
    </xf>
    <xf numFmtId="4" fontId="31" fillId="0" borderId="0" applyFont="0" applyFill="0" applyBorder="0" applyAlignment="0" applyProtection="0">
      <alignment vertical="center"/>
    </xf>
    <xf numFmtId="0" fontId="31" fillId="0" borderId="0">
      <alignment vertical="center"/>
    </xf>
    <xf numFmtId="4" fontId="31" fillId="0" borderId="0" applyFont="0" applyFill="0" applyBorder="0" applyAlignment="0" applyProtection="0">
      <alignment vertical="center"/>
    </xf>
    <xf numFmtId="0" fontId="84" fillId="0" borderId="2" applyNumberFormat="0" applyFill="0" applyProtection="0">
      <alignment horizontal="right" vertical="center"/>
    </xf>
    <xf numFmtId="0" fontId="90" fillId="0" borderId="26">
      <alignment horizontal="center" vertical="center"/>
    </xf>
    <xf numFmtId="0" fontId="90" fillId="0" borderId="26">
      <alignment horizontal="center" vertical="center"/>
    </xf>
    <xf numFmtId="0" fontId="90" fillId="0" borderId="26">
      <alignment horizontal="center" vertical="center"/>
    </xf>
    <xf numFmtId="0" fontId="90" fillId="0" borderId="26">
      <alignment horizontal="center" vertical="center"/>
    </xf>
    <xf numFmtId="3" fontId="31" fillId="0" borderId="0" applyFont="0" applyFill="0" applyBorder="0" applyAlignment="0" applyProtection="0">
      <alignment vertical="center"/>
    </xf>
    <xf numFmtId="0" fontId="31" fillId="64" borderId="0" applyNumberFormat="0" applyFont="0" applyBorder="0" applyAlignment="0" applyProtection="0">
      <alignment vertical="center"/>
    </xf>
    <xf numFmtId="0" fontId="100" fillId="31" borderId="7">
      <alignment vertical="center"/>
      <protection locked="0"/>
    </xf>
    <xf numFmtId="0" fontId="130" fillId="0" borderId="0">
      <alignment vertical="center"/>
    </xf>
    <xf numFmtId="0" fontId="100" fillId="31" borderId="7">
      <alignment vertical="center"/>
      <protection locked="0"/>
    </xf>
    <xf numFmtId="0" fontId="100" fillId="31" borderId="7">
      <alignment vertical="center"/>
      <protection locked="0"/>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43" fontId="0"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4" fillId="0" borderId="0" applyNumberForma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8" fillId="0" borderId="38" applyNumberFormat="0" applyFill="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2" fillId="0" borderId="34" applyNumberFormat="0" applyFill="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4" fillId="0" borderId="2" applyNumberFormat="0" applyFill="0" applyProtection="0">
      <alignment horizontal="right" vertical="center"/>
    </xf>
    <xf numFmtId="9" fontId="31" fillId="0" borderId="0" applyFont="0" applyFill="0" applyBorder="0" applyAlignment="0" applyProtection="0">
      <alignment vertical="center"/>
    </xf>
    <xf numFmtId="0" fontId="117" fillId="0" borderId="37" applyNumberFormat="0" applyFill="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32" fillId="0" borderId="41" applyNumberFormat="0" applyFill="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196" fontId="31" fillId="0" borderId="0" applyFont="0" applyFill="0" applyBorder="0" applyAlignment="0" applyProtection="0">
      <alignment vertical="center"/>
    </xf>
    <xf numFmtId="0" fontId="84" fillId="0" borderId="2" applyNumberFormat="0" applyFill="0" applyProtection="0">
      <alignment horizontal="right" vertical="center"/>
    </xf>
    <xf numFmtId="0" fontId="84" fillId="0" borderId="2" applyNumberFormat="0" applyFill="0" applyProtection="0">
      <alignment horizontal="right" vertical="center"/>
    </xf>
    <xf numFmtId="0" fontId="95" fillId="0" borderId="27" applyNumberFormat="0" applyFill="0" applyAlignment="0" applyProtection="0">
      <alignment vertical="center"/>
    </xf>
    <xf numFmtId="0" fontId="95" fillId="0" borderId="27" applyNumberFormat="0" applyFill="0" applyAlignment="0" applyProtection="0">
      <alignment vertical="center"/>
    </xf>
    <xf numFmtId="0" fontId="112" fillId="0" borderId="34" applyNumberFormat="0" applyFill="0" applyAlignment="0" applyProtection="0">
      <alignment vertical="center"/>
    </xf>
    <xf numFmtId="0" fontId="95" fillId="0" borderId="27"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99" fillId="0" borderId="29" applyNumberFormat="0" applyFill="0" applyAlignment="0" applyProtection="0">
      <alignment vertical="center"/>
    </xf>
    <xf numFmtId="0" fontId="96" fillId="9" borderId="0" applyNumberFormat="0" applyBorder="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12" fillId="0" borderId="34" applyNumberFormat="0" applyFill="0" applyAlignment="0" applyProtection="0">
      <alignment vertical="center"/>
    </xf>
    <xf numFmtId="0" fontId="132" fillId="0" borderId="41" applyNumberFormat="0" applyFill="0" applyAlignment="0" applyProtection="0">
      <alignment vertical="center"/>
    </xf>
    <xf numFmtId="0" fontId="96" fillId="9" borderId="0" applyNumberFormat="0" applyBorder="0" applyAlignment="0" applyProtection="0">
      <alignment vertical="center"/>
    </xf>
    <xf numFmtId="0" fontId="99" fillId="0" borderId="29" applyNumberFormat="0" applyFill="0" applyAlignment="0" applyProtection="0">
      <alignment vertical="center"/>
    </xf>
    <xf numFmtId="0" fontId="96" fillId="9" borderId="0" applyNumberFormat="0" applyBorder="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0" fontId="99" fillId="0" borderId="29" applyNumberFormat="0" applyFill="0" applyAlignment="0" applyProtection="0">
      <alignment vertical="center"/>
    </xf>
    <xf numFmtId="1" fontId="84" fillId="0" borderId="3" applyFill="0" applyProtection="0">
      <alignment horizontal="center" vertical="center"/>
    </xf>
    <xf numFmtId="0" fontId="132" fillId="0" borderId="0" applyNumberFormat="0" applyFill="0" applyBorder="0" applyAlignment="0" applyProtection="0">
      <alignment vertical="center"/>
    </xf>
    <xf numFmtId="184" fontId="0" fillId="0" borderId="0" applyFont="0" applyFill="0" applyBorder="0" applyAlignment="0" applyProtection="0">
      <alignment vertical="center"/>
    </xf>
    <xf numFmtId="0" fontId="132" fillId="0" borderId="0" applyNumberFormat="0" applyFill="0" applyBorder="0" applyAlignment="0" applyProtection="0">
      <alignment vertical="center"/>
    </xf>
    <xf numFmtId="184"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31" fillId="0" borderId="0" applyNumberFormat="0" applyFill="0" applyBorder="0" applyAlignment="0" applyProtection="0">
      <alignment vertical="center"/>
    </xf>
    <xf numFmtId="0" fontId="13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alignment vertical="center"/>
    </xf>
    <xf numFmtId="0" fontId="97" fillId="20" borderId="28" applyNumberFormat="0" applyAlignment="0" applyProtection="0">
      <alignment vertical="center"/>
    </xf>
    <xf numFmtId="0" fontId="74" fillId="0" borderId="0" applyNumberFormat="0" applyFill="0" applyBorder="0" applyAlignment="0" applyProtection="0">
      <alignment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02" fillId="12" borderId="0" applyNumberFormat="0" applyBorder="0" applyAlignment="0" applyProtection="0">
      <alignment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28" fillId="0" borderId="2" applyNumberFormat="0" applyFill="0" applyProtection="0">
      <alignment horizontal="center" vertical="center"/>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89" fillId="0" borderId="3" applyNumberFormat="0" applyFill="0" applyProtection="0">
      <alignment horizontal="center" vertical="center"/>
    </xf>
    <xf numFmtId="0" fontId="102" fillId="12" borderId="0" applyNumberFormat="0" applyBorder="0" applyAlignment="0" applyProtection="0">
      <alignment vertical="center"/>
    </xf>
    <xf numFmtId="0" fontId="127" fillId="0" borderId="0" applyNumberFormat="0" applyFill="0" applyBorder="0" applyAlignment="0" applyProtection="0">
      <alignment vertical="center"/>
    </xf>
    <xf numFmtId="0" fontId="102" fillId="12" borderId="0" applyNumberFormat="0" applyBorder="0" applyAlignment="0" applyProtection="0">
      <alignment vertical="center"/>
    </xf>
    <xf numFmtId="0" fontId="127" fillId="0" borderId="0" applyNumberFormat="0" applyFill="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27" fillId="0" borderId="0" applyNumberFormat="0" applyFill="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27" fillId="0" borderId="0" applyNumberFormat="0" applyFill="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27" fillId="0" borderId="0" applyNumberFormat="0" applyFill="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02" fillId="12" borderId="0" applyNumberFormat="0" applyBorder="0" applyAlignment="0" applyProtection="0">
      <alignment vertical="center"/>
    </xf>
    <xf numFmtId="0" fontId="133" fillId="56" borderId="0" applyNumberFormat="0" applyBorder="0" applyAlignment="0" applyProtection="0">
      <alignment vertical="center"/>
    </xf>
    <xf numFmtId="0" fontId="102" fillId="12" borderId="0" applyNumberFormat="0" applyBorder="0" applyAlignment="0" applyProtection="0">
      <alignment vertical="center"/>
    </xf>
    <xf numFmtId="0" fontId="133" fillId="56" borderId="0" applyNumberFormat="0" applyBorder="0" applyAlignment="0" applyProtection="0">
      <alignment vertical="center"/>
    </xf>
    <xf numFmtId="0" fontId="133" fillId="56" borderId="0" applyNumberFormat="0" applyBorder="0" applyAlignment="0" applyProtection="0">
      <alignment vertical="center"/>
    </xf>
    <xf numFmtId="0" fontId="133"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33" fillId="12" borderId="0" applyNumberFormat="0" applyBorder="0" applyAlignment="0" applyProtection="0">
      <alignment vertical="center"/>
    </xf>
    <xf numFmtId="0" fontId="133" fillId="12" borderId="0" applyNumberFormat="0" applyBorder="0" applyAlignment="0" applyProtection="0">
      <alignment vertical="center"/>
    </xf>
    <xf numFmtId="0" fontId="133" fillId="12" borderId="0" applyNumberFormat="0" applyBorder="0" applyAlignment="0" applyProtection="0">
      <alignment vertical="center"/>
    </xf>
    <xf numFmtId="0" fontId="133" fillId="12" borderId="0" applyNumberFormat="0" applyBorder="0" applyAlignment="0" applyProtection="0">
      <alignment vertical="center"/>
    </xf>
    <xf numFmtId="0" fontId="133" fillId="12" borderId="0" applyNumberFormat="0" applyBorder="0" applyAlignment="0" applyProtection="0">
      <alignment vertical="center"/>
    </xf>
    <xf numFmtId="0" fontId="0" fillId="0" borderId="0">
      <alignment vertical="center"/>
    </xf>
    <xf numFmtId="0" fontId="133" fillId="12" borderId="0" applyNumberFormat="0" applyBorder="0" applyAlignment="0" applyProtection="0">
      <alignment vertical="center"/>
    </xf>
    <xf numFmtId="0" fontId="133" fillId="12" borderId="0" applyNumberFormat="0" applyBorder="0" applyAlignment="0" applyProtection="0">
      <alignment vertical="center"/>
    </xf>
    <xf numFmtId="0" fontId="85" fillId="26" borderId="0" applyNumberFormat="0" applyBorder="0" applyAlignment="0" applyProtection="0">
      <alignment vertical="center"/>
    </xf>
    <xf numFmtId="0" fontId="133" fillId="12" borderId="0" applyNumberFormat="0" applyBorder="0" applyAlignment="0" applyProtection="0">
      <alignment vertical="center"/>
    </xf>
    <xf numFmtId="0" fontId="108" fillId="12" borderId="0" applyNumberFormat="0" applyBorder="0" applyAlignment="0" applyProtection="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114" fillId="0" borderId="0">
      <alignment vertical="center"/>
    </xf>
    <xf numFmtId="0" fontId="102" fillId="56" borderId="0" applyNumberFormat="0" applyBorder="0" applyAlignment="0" applyProtection="0">
      <alignment vertical="center"/>
    </xf>
    <xf numFmtId="0" fontId="102" fillId="56"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3" fillId="0" borderId="20"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34" fillId="0" borderId="42" applyNumberFormat="0" applyFill="0" applyAlignment="0" applyProtection="0">
      <alignment vertical="center"/>
    </xf>
    <xf numFmtId="0" fontId="31" fillId="0" borderId="0">
      <alignment vertical="center"/>
    </xf>
    <xf numFmtId="0" fontId="96" fillId="9" borderId="0" applyNumberFormat="0" applyBorder="0" applyAlignment="0" applyProtection="0">
      <alignment vertical="center"/>
    </xf>
    <xf numFmtId="0" fontId="31" fillId="0" borderId="0">
      <alignment vertical="center"/>
    </xf>
    <xf numFmtId="0" fontId="96" fillId="9" borderId="0" applyNumberFormat="0" applyBorder="0" applyAlignment="0" applyProtection="0">
      <alignment vertical="center"/>
    </xf>
    <xf numFmtId="0" fontId="31" fillId="0" borderId="0">
      <alignment vertical="center"/>
    </xf>
    <xf numFmtId="0" fontId="96" fillId="9" borderId="0" applyNumberFormat="0" applyBorder="0" applyAlignment="0" applyProtection="0">
      <alignment vertical="center"/>
    </xf>
    <xf numFmtId="0" fontId="31" fillId="0" borderId="0">
      <alignment vertical="center"/>
    </xf>
    <xf numFmtId="0" fontId="31" fillId="0" borderId="0">
      <alignment vertical="center"/>
    </xf>
    <xf numFmtId="0" fontId="96" fillId="9" borderId="0" applyNumberFormat="0" applyBorder="0" applyAlignment="0" applyProtection="0">
      <alignment vertical="center"/>
    </xf>
    <xf numFmtId="0" fontId="31" fillId="0" borderId="0">
      <alignment vertical="center"/>
    </xf>
    <xf numFmtId="0" fontId="0" fillId="0" borderId="0">
      <alignment vertical="center"/>
    </xf>
    <xf numFmtId="0" fontId="0" fillId="0" borderId="0">
      <alignment vertical="center"/>
    </xf>
    <xf numFmtId="0" fontId="135" fillId="18" borderId="43" applyNumberFormat="0" applyAlignment="0" applyProtection="0">
      <alignment vertical="center"/>
    </xf>
    <xf numFmtId="0" fontId="0" fillId="0" borderId="0">
      <alignment vertical="center"/>
    </xf>
    <xf numFmtId="0" fontId="31" fillId="0" borderId="0">
      <alignment vertical="center"/>
    </xf>
    <xf numFmtId="0" fontId="0" fillId="0" borderId="0">
      <alignment vertical="center"/>
    </xf>
    <xf numFmtId="0" fontId="0" fillId="10" borderId="22" applyNumberFormat="0" applyFont="0" applyAlignment="0" applyProtection="0">
      <alignment vertical="center"/>
    </xf>
    <xf numFmtId="0" fontId="31" fillId="0" borderId="0">
      <alignment vertical="center"/>
    </xf>
    <xf numFmtId="0" fontId="0" fillId="10" borderId="22"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10" borderId="22" applyNumberFormat="0" applyFont="0" applyAlignment="0" applyProtection="0">
      <alignment vertical="center"/>
    </xf>
    <xf numFmtId="0" fontId="31"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0" fillId="0" borderId="0">
      <alignment vertical="center"/>
    </xf>
    <xf numFmtId="0" fontId="0" fillId="10" borderId="22" applyNumberFormat="0" applyFon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6" fillId="65" borderId="0" applyNumberFormat="0" applyBorder="0" applyAlignment="0" applyProtection="0">
      <alignment vertical="center"/>
    </xf>
    <xf numFmtId="0" fontId="31" fillId="0" borderId="0">
      <alignment vertical="center"/>
    </xf>
    <xf numFmtId="0" fontId="76" fillId="65"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7"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6" fillId="37"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7" fillId="0" borderId="0">
      <alignment vertical="center"/>
    </xf>
    <xf numFmtId="0" fontId="17" fillId="0" borderId="0">
      <alignment vertical="center"/>
    </xf>
    <xf numFmtId="0" fontId="31" fillId="0" borderId="0">
      <alignment vertical="center"/>
    </xf>
    <xf numFmtId="0" fontId="31" fillId="0" borderId="0">
      <alignment vertical="center"/>
    </xf>
    <xf numFmtId="0" fontId="17"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7" fillId="0" borderId="0">
      <alignment vertical="center"/>
    </xf>
    <xf numFmtId="0" fontId="17"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7"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15" fillId="28" borderId="35"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35" fillId="18" borderId="43" applyNumberFormat="0" applyAlignment="0" applyProtection="0">
      <alignment vertical="center"/>
    </xf>
    <xf numFmtId="0" fontId="31" fillId="0" borderId="0">
      <alignment vertical="center"/>
    </xf>
    <xf numFmtId="0" fontId="31" fillId="0" borderId="0">
      <alignment vertical="center"/>
    </xf>
    <xf numFmtId="0" fontId="135" fillId="18" borderId="43" applyNumberFormat="0" applyAlignment="0" applyProtection="0">
      <alignment vertical="center"/>
    </xf>
    <xf numFmtId="0" fontId="115" fillId="28" borderId="35"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97" fillId="20" borderId="28" applyNumberFormat="0" applyAlignment="0" applyProtection="0">
      <alignment vertical="center"/>
    </xf>
    <xf numFmtId="0" fontId="31" fillId="0" borderId="0">
      <alignment vertical="center"/>
    </xf>
    <xf numFmtId="0" fontId="97" fillId="20" borderId="28" applyNumberFormat="0" applyAlignment="0" applyProtection="0">
      <alignment vertical="center"/>
    </xf>
    <xf numFmtId="0" fontId="31" fillId="0" borderId="0">
      <alignment vertical="center"/>
    </xf>
    <xf numFmtId="0" fontId="97" fillId="20" borderId="28" applyNumberFormat="0" applyAlignment="0" applyProtection="0">
      <alignment vertical="center"/>
    </xf>
    <xf numFmtId="0" fontId="31" fillId="0" borderId="0">
      <alignment vertical="center"/>
    </xf>
    <xf numFmtId="0" fontId="97" fillId="20" borderId="28" applyNumberFormat="0" applyAlignment="0" applyProtection="0">
      <alignment vertical="center"/>
    </xf>
    <xf numFmtId="0" fontId="31" fillId="0" borderId="0">
      <alignment vertical="center"/>
    </xf>
    <xf numFmtId="0" fontId="97" fillId="20" borderId="28" applyNumberFormat="0" applyAlignment="0" applyProtection="0">
      <alignment vertical="center"/>
    </xf>
    <xf numFmtId="0" fontId="31" fillId="0" borderId="0">
      <alignment vertical="center"/>
    </xf>
    <xf numFmtId="0" fontId="31" fillId="0" borderId="0">
      <alignment vertical="center"/>
    </xf>
    <xf numFmtId="0" fontId="92" fillId="9" borderId="0" applyNumberFormat="0" applyBorder="0" applyAlignment="0" applyProtection="0">
      <alignment vertical="center"/>
    </xf>
    <xf numFmtId="0" fontId="97" fillId="20"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115" fillId="28" borderId="35" applyNumberFormat="0" applyAlignment="0" applyProtection="0">
      <alignment vertical="center"/>
    </xf>
    <xf numFmtId="0" fontId="31" fillId="0" borderId="0">
      <alignment vertical="center"/>
    </xf>
    <xf numFmtId="0" fontId="115" fillId="28" borderId="35" applyNumberFormat="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4" fillId="0" borderId="0">
      <alignment vertical="center"/>
    </xf>
    <xf numFmtId="0" fontId="31" fillId="0" borderId="0">
      <alignment vertical="center"/>
    </xf>
    <xf numFmtId="0" fontId="31" fillId="0" borderId="0">
      <alignment vertical="center"/>
    </xf>
    <xf numFmtId="0" fontId="31" fillId="0" borderId="0">
      <alignment vertical="center"/>
    </xf>
    <xf numFmtId="0" fontId="115" fillId="28" borderId="35" applyNumberFormat="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134" fillId="0" borderId="4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Alignment="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0" fillId="0" borderId="0">
      <alignment vertical="center"/>
    </xf>
    <xf numFmtId="0" fontId="88" fillId="0" borderId="1">
      <alignment horizontal="left" vertical="center"/>
    </xf>
    <xf numFmtId="0" fontId="88" fillId="0" borderId="1">
      <alignment horizontal="left" vertical="center"/>
    </xf>
    <xf numFmtId="0" fontId="0" fillId="10" borderId="22" applyNumberFormat="0" applyFont="0" applyAlignment="0" applyProtection="0">
      <alignment vertical="center"/>
    </xf>
    <xf numFmtId="0" fontId="88" fillId="0" borderId="1">
      <alignment horizontal="left" vertical="center"/>
    </xf>
    <xf numFmtId="0" fontId="88" fillId="0" borderId="1">
      <alignment horizontal="left" vertical="center"/>
    </xf>
    <xf numFmtId="0" fontId="0" fillId="10" borderId="22" applyNumberFormat="0" applyFont="0" applyAlignment="0" applyProtection="0">
      <alignment vertical="center"/>
    </xf>
    <xf numFmtId="0" fontId="88" fillId="0" borderId="1">
      <alignment horizontal="left" vertical="center"/>
    </xf>
    <xf numFmtId="0" fontId="88" fillId="0" borderId="1">
      <alignment horizontal="left" vertical="center"/>
    </xf>
    <xf numFmtId="0" fontId="88"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36" fillId="28" borderId="28" applyNumberFormat="0" applyAlignment="0" applyProtection="0">
      <alignment vertical="center"/>
    </xf>
    <xf numFmtId="0" fontId="31" fillId="0" borderId="0">
      <alignment vertical="center"/>
    </xf>
    <xf numFmtId="1" fontId="84" fillId="0" borderId="3" applyFill="0" applyProtection="0">
      <alignment horizontal="center" vertical="center"/>
    </xf>
    <xf numFmtId="0" fontId="17" fillId="0" borderId="0">
      <alignment vertical="center"/>
    </xf>
    <xf numFmtId="0" fontId="17" fillId="0" borderId="0">
      <alignment vertical="center"/>
    </xf>
    <xf numFmtId="0" fontId="136" fillId="28" borderId="28" applyNumberFormat="0" applyAlignment="0" applyProtection="0">
      <alignment vertical="center"/>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6" fillId="9" borderId="0" applyNumberFormat="0" applyBorder="0" applyAlignment="0" applyProtection="0">
      <alignment vertical="center"/>
    </xf>
    <xf numFmtId="0" fontId="92" fillId="24" borderId="0" applyNumberFormat="0" applyBorder="0" applyAlignment="0" applyProtection="0">
      <alignment vertical="center"/>
    </xf>
    <xf numFmtId="0" fontId="92" fillId="24" borderId="0" applyNumberFormat="0" applyBorder="0" applyAlignment="0" applyProtection="0">
      <alignment vertical="center"/>
    </xf>
    <xf numFmtId="0" fontId="92" fillId="24" borderId="0" applyNumberFormat="0" applyBorder="0" applyAlignment="0" applyProtection="0">
      <alignment vertical="center"/>
    </xf>
    <xf numFmtId="0" fontId="92"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127" fillId="0" borderId="0" applyNumberFormat="0" applyFill="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127" fillId="0" borderId="0" applyNumberFormat="0" applyFill="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84" fillId="0" borderId="2" applyNumberFormat="0" applyFill="0" applyProtection="0">
      <alignment horizontal="lef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92" fillId="9"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96" fillId="24" borderId="0" applyNumberFormat="0" applyBorder="0" applyAlignment="0" applyProtection="0">
      <alignment vertical="center"/>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39" applyNumberFormat="0" applyFill="0" applyAlignment="0" applyProtection="0">
      <alignment vertical="center"/>
    </xf>
    <xf numFmtId="0" fontId="141" fillId="0" borderId="0" applyNumberFormat="0" applyFill="0" applyBorder="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39"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141" fillId="0" borderId="0" applyNumberFormat="0" applyFill="0" applyBorder="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141" fillId="0" borderId="0" applyNumberFormat="0" applyFill="0" applyBorder="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4" fontId="0" fillId="0" borderId="0" applyFont="0" applyFill="0" applyBorder="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73" fillId="0" borderId="20" applyNumberFormat="0" applyFill="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6" fillId="28" borderId="28"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35" fillId="18" borderId="43"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89" fillId="0" borderId="3" applyNumberFormat="0" applyFill="0" applyProtection="0">
      <alignment horizontal="lef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34" fillId="0" borderId="42" applyNumberFormat="0" applyFill="0" applyAlignment="0" applyProtection="0">
      <alignment vertical="center"/>
    </xf>
    <xf numFmtId="0" fontId="114" fillId="0" borderId="0">
      <alignment vertical="center"/>
    </xf>
    <xf numFmtId="189" fontId="0" fillId="0" borderId="0" applyFont="0" applyFill="0" applyBorder="0" applyAlignment="0" applyProtection="0">
      <alignment vertical="center"/>
    </xf>
    <xf numFmtId="0" fontId="97" fillId="20" borderId="28"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4" fontId="0" fillId="0" borderId="0" applyFont="0" applyFill="0" applyBorder="0" applyAlignment="0" applyProtection="0">
      <alignment vertical="center"/>
    </xf>
    <xf numFmtId="43" fontId="0" fillId="0" borderId="0" applyFont="0" applyFill="0" applyBorder="0" applyAlignment="0" applyProtection="0">
      <alignment vertical="center"/>
    </xf>
    <xf numFmtId="184"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1" fillId="66" borderId="0" applyNumberFormat="0" applyBorder="0" applyAlignment="0" applyProtection="0">
      <alignment vertical="center"/>
    </xf>
    <xf numFmtId="0" fontId="121" fillId="66" borderId="0" applyNumberFormat="0" applyBorder="0" applyAlignment="0" applyProtection="0">
      <alignment vertical="center"/>
    </xf>
    <xf numFmtId="0" fontId="121" fillId="63" borderId="0" applyNumberFormat="0" applyBorder="0" applyAlignment="0" applyProtection="0">
      <alignment vertical="center"/>
    </xf>
    <xf numFmtId="0" fontId="121" fillId="67" borderId="0" applyNumberFormat="0" applyBorder="0" applyAlignment="0" applyProtection="0">
      <alignment vertical="center"/>
    </xf>
    <xf numFmtId="0" fontId="121" fillId="6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68" borderId="0" applyNumberFormat="0" applyBorder="0" applyAlignment="0" applyProtection="0">
      <alignment vertical="center"/>
    </xf>
    <xf numFmtId="0" fontId="76" fillId="68" borderId="0" applyNumberFormat="0" applyBorder="0" applyAlignment="0" applyProtection="0">
      <alignment vertical="center"/>
    </xf>
    <xf numFmtId="0" fontId="76" fillId="53" borderId="0" applyNumberFormat="0" applyBorder="0" applyAlignment="0" applyProtection="0">
      <alignment vertical="center"/>
    </xf>
    <xf numFmtId="0" fontId="76" fillId="53" borderId="0" applyNumberFormat="0" applyBorder="0" applyAlignment="0" applyProtection="0">
      <alignment vertical="center"/>
    </xf>
    <xf numFmtId="0" fontId="76" fillId="19" borderId="0" applyNumberFormat="0" applyBorder="0" applyAlignment="0" applyProtection="0">
      <alignment vertical="center"/>
    </xf>
    <xf numFmtId="0" fontId="76" fillId="59" borderId="0" applyNumberFormat="0" applyBorder="0" applyAlignment="0" applyProtection="0">
      <alignment vertical="center"/>
    </xf>
    <xf numFmtId="0" fontId="76" fillId="59" borderId="0" applyNumberFormat="0" applyBorder="0" applyAlignment="0" applyProtection="0">
      <alignment vertical="center"/>
    </xf>
    <xf numFmtId="0" fontId="76" fillId="59" borderId="0" applyNumberFormat="0" applyBorder="0" applyAlignment="0" applyProtection="0">
      <alignment vertical="center"/>
    </xf>
    <xf numFmtId="0" fontId="76" fillId="59" borderId="0" applyNumberFormat="0" applyBorder="0" applyAlignment="0" applyProtection="0">
      <alignment vertical="center"/>
    </xf>
    <xf numFmtId="0" fontId="76" fillId="69" borderId="0" applyNumberFormat="0" applyBorder="0" applyAlignment="0" applyProtection="0">
      <alignment vertical="center"/>
    </xf>
    <xf numFmtId="0" fontId="76" fillId="69" borderId="0" applyNumberFormat="0" applyBorder="0" applyAlignment="0" applyProtection="0">
      <alignment vertical="center"/>
    </xf>
    <xf numFmtId="0" fontId="76" fillId="69" borderId="0" applyNumberFormat="0" applyBorder="0" applyAlignment="0" applyProtection="0">
      <alignment vertical="center"/>
    </xf>
    <xf numFmtId="0" fontId="76" fillId="69" borderId="0" applyNumberFormat="0" applyBorder="0" applyAlignment="0" applyProtection="0">
      <alignment vertical="center"/>
    </xf>
    <xf numFmtId="0" fontId="76" fillId="60" borderId="0" applyNumberFormat="0" applyBorder="0" applyAlignment="0" applyProtection="0">
      <alignment vertical="center"/>
    </xf>
    <xf numFmtId="0" fontId="76" fillId="60" borderId="0" applyNumberFormat="0" applyBorder="0" applyAlignment="0" applyProtection="0">
      <alignment vertical="center"/>
    </xf>
    <xf numFmtId="0" fontId="76" fillId="11"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70" borderId="0" applyNumberFormat="0" applyBorder="0" applyAlignment="0" applyProtection="0">
      <alignment vertical="center"/>
    </xf>
    <xf numFmtId="0" fontId="76" fillId="70" borderId="0" applyNumberFormat="0" applyBorder="0" applyAlignment="0" applyProtection="0">
      <alignment vertical="center"/>
    </xf>
    <xf numFmtId="179" fontId="84" fillId="0" borderId="3" applyFill="0" applyProtection="0">
      <alignment horizontal="right" vertical="center"/>
    </xf>
    <xf numFmtId="179" fontId="84" fillId="0" borderId="3" applyFill="0" applyProtection="0">
      <alignment horizontal="right" vertical="center"/>
    </xf>
    <xf numFmtId="179" fontId="84" fillId="0" borderId="3" applyFill="0" applyProtection="0">
      <alignment horizontal="right" vertical="center"/>
    </xf>
    <xf numFmtId="179" fontId="84" fillId="0" borderId="3" applyFill="0" applyProtection="0">
      <alignment horizontal="right" vertical="center"/>
    </xf>
    <xf numFmtId="179" fontId="84" fillId="0" borderId="3" applyFill="0" applyProtection="0">
      <alignment horizontal="right" vertical="center"/>
    </xf>
    <xf numFmtId="179" fontId="84" fillId="0" borderId="3" applyFill="0" applyProtection="0">
      <alignment horizontal="right" vertical="center"/>
    </xf>
    <xf numFmtId="179" fontId="84" fillId="0" borderId="3" applyFill="0" applyProtection="0">
      <alignment horizontal="right" vertical="center"/>
    </xf>
    <xf numFmtId="0" fontId="84" fillId="0" borderId="2" applyNumberFormat="0" applyFill="0" applyProtection="0">
      <alignment horizontal="left" vertical="center"/>
    </xf>
    <xf numFmtId="0" fontId="84" fillId="0" borderId="2" applyNumberFormat="0" applyFill="0" applyProtection="0">
      <alignment horizontal="left" vertical="center"/>
    </xf>
    <xf numFmtId="0" fontId="84" fillId="0" borderId="2" applyNumberFormat="0" applyFill="0" applyProtection="0">
      <alignment horizontal="left" vertical="center"/>
    </xf>
    <xf numFmtId="0" fontId="84" fillId="0" borderId="2" applyNumberFormat="0" applyFill="0" applyProtection="0">
      <alignment horizontal="left" vertical="center"/>
    </xf>
    <xf numFmtId="0" fontId="84" fillId="0" borderId="2" applyNumberFormat="0" applyFill="0" applyProtection="0">
      <alignment horizontal="left" vertical="center"/>
    </xf>
    <xf numFmtId="0" fontId="84" fillId="0" borderId="2" applyNumberFormat="0" applyFill="0" applyProtection="0">
      <alignment horizontal="lef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115" fillId="28" borderId="35"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0" fontId="97" fillId="20" borderId="28" applyNumberFormat="0" applyAlignment="0" applyProtection="0">
      <alignment vertical="center"/>
    </xf>
    <xf numFmtId="1" fontId="84" fillId="0" borderId="3" applyFill="0" applyProtection="0">
      <alignment horizontal="center" vertical="center"/>
    </xf>
    <xf numFmtId="1" fontId="84" fillId="0" borderId="3" applyFill="0" applyProtection="0">
      <alignment horizontal="center" vertical="center"/>
    </xf>
    <xf numFmtId="1" fontId="84" fillId="0" borderId="3" applyFill="0" applyProtection="0">
      <alignment horizontal="center" vertical="center"/>
    </xf>
    <xf numFmtId="1" fontId="84" fillId="0" borderId="3" applyFill="0" applyProtection="0">
      <alignment horizontal="center" vertical="center"/>
    </xf>
    <xf numFmtId="1" fontId="84" fillId="0" borderId="3" applyFill="0" applyProtection="0">
      <alignment horizontal="center" vertical="center"/>
    </xf>
    <xf numFmtId="0" fontId="142" fillId="0" borderId="0">
      <alignment vertical="center"/>
    </xf>
    <xf numFmtId="0" fontId="94"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xf numFmtId="0" fontId="0" fillId="10" borderId="22" applyNumberFormat="0" applyFont="0" applyAlignment="0" applyProtection="0">
      <alignment vertical="center"/>
    </xf>
  </cellStyleXfs>
  <cellXfs count="657">
    <xf numFmtId="0" fontId="0" fillId="0" borderId="0" xfId="0" applyAlignment="1"/>
    <xf numFmtId="0" fontId="1" fillId="0" borderId="0" xfId="0" applyFont="1" applyFill="1" applyBorder="1" applyAlignment="1">
      <alignment vertical="center"/>
    </xf>
    <xf numFmtId="0" fontId="2" fillId="0" borderId="0" xfId="1010" applyFont="1" applyFill="1" applyBorder="1" applyAlignment="1">
      <alignment horizontal="center" vertical="center"/>
    </xf>
    <xf numFmtId="0" fontId="3" fillId="0" borderId="1" xfId="101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0" xfId="224" applyFont="1" applyFill="1" applyBorder="1" applyAlignment="1">
      <alignment vertical="center"/>
    </xf>
    <xf numFmtId="0" fontId="7" fillId="0" borderId="0" xfId="0" applyFont="1" applyFill="1" applyBorder="1" applyAlignment="1">
      <alignment vertical="center"/>
    </xf>
    <xf numFmtId="0" fontId="7" fillId="0" borderId="0" xfId="224" applyFont="1" applyFill="1" applyBorder="1" applyAlignment="1">
      <alignment vertical="center"/>
    </xf>
    <xf numFmtId="0" fontId="7" fillId="0" borderId="0" xfId="224" applyFont="1" applyFill="1" applyBorder="1" applyAlignment="1">
      <alignment horizontal="center" vertical="center"/>
    </xf>
    <xf numFmtId="0" fontId="8" fillId="0" borderId="0" xfId="224" applyNumberFormat="1" applyFont="1" applyFill="1" applyBorder="1" applyAlignment="1" applyProtection="1">
      <alignment horizontal="center" vertical="center"/>
    </xf>
    <xf numFmtId="0" fontId="9" fillId="0" borderId="0" xfId="224" applyNumberFormat="1" applyFont="1" applyFill="1" applyBorder="1" applyAlignment="1" applyProtection="1">
      <alignment horizontal="left" vertical="center"/>
    </xf>
    <xf numFmtId="0" fontId="10" fillId="0" borderId="1" xfId="896" applyFont="1" applyFill="1" applyBorder="1" applyAlignment="1">
      <alignment horizontal="center" vertical="center" wrapText="1"/>
    </xf>
    <xf numFmtId="0" fontId="9" fillId="0" borderId="1" xfId="896" applyFont="1" applyFill="1" applyBorder="1" applyAlignment="1">
      <alignment horizontal="center" vertical="center" wrapText="1"/>
    </xf>
    <xf numFmtId="0" fontId="11" fillId="0" borderId="1" xfId="896" applyFont="1" applyFill="1" applyBorder="1" applyAlignment="1">
      <alignment vertical="center" wrapText="1"/>
    </xf>
    <xf numFmtId="0" fontId="11" fillId="0" borderId="1" xfId="896" applyFont="1" applyFill="1" applyBorder="1" applyAlignment="1">
      <alignment horizontal="center" vertical="center" wrapText="1"/>
    </xf>
    <xf numFmtId="0" fontId="11" fillId="0" borderId="1" xfId="896" applyFont="1" applyFill="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0" fontId="9" fillId="0" borderId="1" xfId="0" applyNumberFormat="1" applyFont="1" applyFill="1" applyBorder="1" applyAlignment="1" applyProtection="1">
      <alignment vertical="center" wrapText="1"/>
      <protection locked="0"/>
    </xf>
    <xf numFmtId="0" fontId="9" fillId="0" borderId="1" xfId="896" applyFont="1" applyFill="1" applyBorder="1" applyAlignment="1">
      <alignment horizontal="left" vertical="center" wrapText="1"/>
    </xf>
    <xf numFmtId="49" fontId="9" fillId="0" borderId="1"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13" fillId="0" borderId="5" xfId="0" applyFont="1" applyBorder="1" applyAlignment="1">
      <alignment horizontal="left" vertical="center"/>
    </xf>
    <xf numFmtId="0" fontId="14" fillId="0" borderId="6" xfId="0" applyFont="1" applyBorder="1" applyAlignment="1">
      <alignment horizontal="left" vertical="center"/>
    </xf>
    <xf numFmtId="0" fontId="15" fillId="0" borderId="6" xfId="0" applyFont="1" applyBorder="1" applyAlignment="1">
      <alignment horizontal="left" vertical="center" wrapText="1"/>
    </xf>
    <xf numFmtId="0" fontId="14" fillId="0" borderId="5" xfId="0" applyFont="1" applyBorder="1" applyAlignment="1">
      <alignment horizontal="left" vertical="center" wrapText="1"/>
    </xf>
    <xf numFmtId="0" fontId="16" fillId="0" borderId="1" xfId="896" applyFont="1" applyFill="1" applyBorder="1" applyAlignment="1">
      <alignment horizontal="left" vertical="center" wrapText="1"/>
    </xf>
    <xf numFmtId="49" fontId="11" fillId="0" borderId="7" xfId="0" applyNumberFormat="1" applyFont="1" applyFill="1" applyBorder="1" applyAlignment="1" applyProtection="1">
      <alignment horizontal="left" vertical="center" wrapText="1"/>
    </xf>
    <xf numFmtId="0" fontId="13" fillId="0" borderId="8" xfId="0" applyFont="1" applyBorder="1" applyAlignment="1">
      <alignment horizontal="left" vertical="center"/>
    </xf>
    <xf numFmtId="0" fontId="14" fillId="0" borderId="9" xfId="0" applyFont="1" applyBorder="1" applyAlignment="1">
      <alignment horizontal="left" vertical="center"/>
    </xf>
    <xf numFmtId="0" fontId="15" fillId="0" borderId="9" xfId="0" applyFont="1" applyBorder="1" applyAlignment="1">
      <alignment horizontal="left" vertical="center" wrapText="1"/>
    </xf>
    <xf numFmtId="0" fontId="14" fillId="0" borderId="8" xfId="0" applyFont="1" applyBorder="1" applyAlignment="1">
      <alignment horizontal="left" vertical="center" wrapText="1"/>
    </xf>
    <xf numFmtId="49" fontId="16" fillId="0" borderId="1" xfId="0" applyNumberFormat="1" applyFont="1" applyFill="1" applyBorder="1" applyAlignment="1" applyProtection="1">
      <alignment horizontal="left" vertical="center" wrapText="1"/>
    </xf>
    <xf numFmtId="0" fontId="13" fillId="0" borderId="9" xfId="0" applyFont="1" applyBorder="1" applyAlignment="1">
      <alignment horizontal="left" vertical="center" wrapText="1"/>
    </xf>
    <xf numFmtId="49" fontId="15" fillId="0" borderId="3" xfId="0" applyNumberFormat="1" applyFont="1" applyBorder="1" applyAlignment="1">
      <alignment horizontal="left" vertical="center" wrapText="1"/>
    </xf>
    <xf numFmtId="0" fontId="15" fillId="0" borderId="8" xfId="0" applyFont="1" applyBorder="1" applyAlignment="1">
      <alignment horizontal="left" vertical="center" wrapText="1"/>
    </xf>
    <xf numFmtId="49" fontId="15" fillId="0" borderId="2" xfId="0" applyNumberFormat="1" applyFont="1" applyBorder="1" applyAlignment="1">
      <alignment horizontal="left" vertical="center" wrapText="1"/>
    </xf>
    <xf numFmtId="49" fontId="11" fillId="0" borderId="2"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right" vertical="center" wrapText="1"/>
      <protection locked="0"/>
    </xf>
    <xf numFmtId="0" fontId="7" fillId="0" borderId="1" xfId="224" applyFont="1" applyFill="1" applyBorder="1" applyAlignment="1">
      <alignment horizontal="center" vertical="center"/>
    </xf>
    <xf numFmtId="0" fontId="17" fillId="0" borderId="1" xfId="224" applyFont="1" applyFill="1" applyBorder="1" applyAlignment="1">
      <alignment horizontal="center" vertical="center"/>
    </xf>
    <xf numFmtId="49"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vertical="center" wrapText="1"/>
      <protection locked="0"/>
    </xf>
    <xf numFmtId="49" fontId="11" fillId="0" borderId="1" xfId="888" applyNumberFormat="1" applyFont="1" applyFill="1" applyBorder="1" applyAlignment="1">
      <alignment horizontal="left" vertical="center" wrapText="1"/>
    </xf>
    <xf numFmtId="0" fontId="7" fillId="0" borderId="1" xfId="224"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4"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22" fillId="0" borderId="1" xfId="0" applyFont="1" applyFill="1" applyBorder="1" applyAlignment="1">
      <alignment vertical="center"/>
    </xf>
    <xf numFmtId="3" fontId="23" fillId="0" borderId="1" xfId="0" applyNumberFormat="1" applyFont="1" applyFill="1" applyBorder="1" applyAlignment="1" applyProtection="1">
      <alignment horizontal="center" vertical="center" wrapText="1"/>
    </xf>
    <xf numFmtId="0" fontId="23" fillId="0" borderId="1" xfId="0" applyFont="1" applyFill="1" applyBorder="1" applyAlignment="1">
      <alignment horizontal="left" vertical="center"/>
    </xf>
    <xf numFmtId="0" fontId="22" fillId="0" borderId="1" xfId="0" applyFont="1" applyFill="1" applyBorder="1" applyAlignment="1">
      <alignment horizontal="left" vertical="center"/>
    </xf>
    <xf numFmtId="195" fontId="23" fillId="0" borderId="1" xfId="0" applyNumberFormat="1" applyFont="1" applyFill="1" applyBorder="1" applyAlignment="1">
      <alignment horizontal="right" vertical="center" wrapText="1"/>
    </xf>
    <xf numFmtId="0" fontId="25"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2" fillId="0" borderId="1" xfId="0" applyFont="1" applyFill="1" applyBorder="1" applyAlignment="1">
      <alignment horizontal="left" vertical="center" wrapText="1"/>
    </xf>
    <xf numFmtId="199"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4" fontId="23" fillId="0" borderId="1" xfId="0" applyNumberFormat="1" applyFont="1" applyFill="1" applyBorder="1" applyAlignment="1">
      <alignment horizontal="right" vertical="center" wrapText="1"/>
    </xf>
    <xf numFmtId="0" fontId="24" fillId="0" borderId="0" xfId="0" applyFont="1" applyFill="1" applyBorder="1" applyAlignment="1">
      <alignment vertical="center" wrapText="1"/>
    </xf>
    <xf numFmtId="0" fontId="21"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1" xfId="0" applyFont="1" applyFill="1" applyBorder="1" applyAlignment="1">
      <alignment vertical="center" wrapText="1"/>
    </xf>
    <xf numFmtId="4" fontId="23" fillId="0" borderId="1" xfId="0" applyNumberFormat="1" applyFont="1" applyFill="1" applyBorder="1" applyAlignment="1">
      <alignment vertical="center" wrapText="1"/>
    </xf>
    <xf numFmtId="0" fontId="26" fillId="0" borderId="0" xfId="0" applyFont="1" applyFill="1" applyBorder="1" applyAlignment="1">
      <alignment horizontal="left" vertical="center" wrapText="1"/>
    </xf>
    <xf numFmtId="4" fontId="23" fillId="0" borderId="1" xfId="0" applyNumberFormat="1" applyFont="1" applyFill="1" applyBorder="1" applyAlignment="1" applyProtection="1">
      <alignment horizontal="right" vertical="center" wrapText="1"/>
    </xf>
    <xf numFmtId="0" fontId="26" fillId="0" borderId="0" xfId="0" applyFont="1" applyFill="1" applyBorder="1" applyAlignment="1">
      <alignment vertical="center" wrapText="1"/>
    </xf>
    <xf numFmtId="0" fontId="21" fillId="0" borderId="0" xfId="0" applyFont="1" applyFill="1" applyBorder="1" applyAlignment="1">
      <alignment horizontal="right" vertical="center" wrapText="1"/>
    </xf>
    <xf numFmtId="4" fontId="23" fillId="2" borderId="1" xfId="0" applyNumberFormat="1" applyFont="1" applyFill="1" applyBorder="1" applyAlignment="1">
      <alignment vertical="center"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9" fillId="0" borderId="1" xfId="0" applyFont="1" applyFill="1" applyBorder="1" applyAlignment="1">
      <alignment horizontal="center" vertical="center" wrapText="1"/>
    </xf>
    <xf numFmtId="0" fontId="30" fillId="0" borderId="1" xfId="0" applyFont="1" applyFill="1" applyBorder="1" applyAlignment="1">
      <alignment vertical="center" wrapText="1"/>
    </xf>
    <xf numFmtId="4" fontId="30" fillId="0" borderId="1" xfId="0" applyNumberFormat="1" applyFont="1" applyFill="1" applyBorder="1" applyAlignment="1">
      <alignment vertical="center" wrapText="1"/>
    </xf>
    <xf numFmtId="0" fontId="30"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2" fillId="0" borderId="0" xfId="744" applyNumberFormat="1" applyFont="1" applyFill="1" applyAlignment="1" applyProtection="1">
      <alignment horizontal="center" vertical="center" wrapText="1"/>
    </xf>
    <xf numFmtId="0" fontId="29"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195" fontId="30" fillId="0" borderId="1" xfId="0" applyNumberFormat="1" applyFont="1" applyFill="1" applyBorder="1" applyAlignment="1">
      <alignment vertical="center" wrapText="1"/>
    </xf>
    <xf numFmtId="0" fontId="31" fillId="0" borderId="0" xfId="744" applyFill="1" applyAlignment="1"/>
    <xf numFmtId="0" fontId="31" fillId="0" borderId="0" xfId="744" applyAlignment="1"/>
    <xf numFmtId="0" fontId="31" fillId="0" borderId="0" xfId="744" applyAlignment="1">
      <alignment horizontal="right" vertical="center"/>
    </xf>
    <xf numFmtId="0" fontId="32" fillId="0" borderId="0" xfId="744" applyNumberFormat="1" applyFont="1" applyFill="1" applyAlignment="1" applyProtection="1">
      <alignment horizontal="center" vertical="center" wrapText="1"/>
    </xf>
    <xf numFmtId="0" fontId="32" fillId="0" borderId="0" xfId="744" applyNumberFormat="1" applyFont="1" applyFill="1" applyAlignment="1" applyProtection="1">
      <alignment horizontal="right" vertical="center" wrapText="1"/>
    </xf>
    <xf numFmtId="0" fontId="27" fillId="0" borderId="0" xfId="799" applyFont="1" applyAlignment="1" applyProtection="1">
      <alignment horizontal="left" vertical="center"/>
    </xf>
    <xf numFmtId="188" fontId="33" fillId="0" borderId="0" xfId="799" applyNumberFormat="1" applyFont="1" applyAlignment="1">
      <alignment horizontal="right" vertical="center"/>
    </xf>
    <xf numFmtId="0" fontId="33" fillId="0" borderId="0" xfId="799" applyFont="1" applyAlignment="1">
      <alignment horizontal="right" vertical="center"/>
    </xf>
    <xf numFmtId="193" fontId="33" fillId="0" borderId="0" xfId="799" applyNumberFormat="1" applyFont="1" applyFill="1" applyBorder="1" applyAlignment="1" applyProtection="1">
      <alignment horizontal="right" vertical="center"/>
    </xf>
    <xf numFmtId="2" fontId="29" fillId="0" borderId="1" xfId="798" applyNumberFormat="1" applyFont="1" applyFill="1" applyBorder="1" applyAlignment="1" applyProtection="1">
      <alignment horizontal="center" vertical="center" wrapText="1"/>
    </xf>
    <xf numFmtId="180" fontId="29" fillId="0" borderId="1" xfId="1011" applyNumberFormat="1" applyFont="1" applyBorder="1" applyAlignment="1">
      <alignment horizontal="center" vertical="center" wrapText="1"/>
    </xf>
    <xf numFmtId="0" fontId="31" fillId="0" borderId="0" xfId="545" applyAlignment="1">
      <alignment horizontal="center" vertical="center"/>
    </xf>
    <xf numFmtId="49" fontId="29" fillId="0" borderId="1" xfId="800" applyNumberFormat="1" applyFont="1" applyFill="1" applyBorder="1" applyAlignment="1" applyProtection="1">
      <alignment horizontal="left" vertical="center"/>
    </xf>
    <xf numFmtId="177" fontId="29" fillId="0" borderId="1" xfId="0" applyNumberFormat="1" applyFont="1" applyBorder="1" applyAlignment="1">
      <alignment horizontal="right" vertical="center" wrapText="1"/>
    </xf>
    <xf numFmtId="198" fontId="29" fillId="0" borderId="12" xfId="0" applyNumberFormat="1" applyFont="1" applyBorder="1" applyAlignment="1">
      <alignment horizontal="right" vertical="center" wrapText="1"/>
    </xf>
    <xf numFmtId="49" fontId="30" fillId="0" borderId="1" xfId="800" applyNumberFormat="1" applyFont="1" applyFill="1" applyBorder="1" applyAlignment="1" applyProtection="1">
      <alignment horizontal="left" vertical="center"/>
    </xf>
    <xf numFmtId="177" fontId="30" fillId="0" borderId="2" xfId="0" applyNumberFormat="1" applyFont="1" applyBorder="1" applyAlignment="1">
      <alignment horizontal="right" vertical="center" wrapText="1"/>
    </xf>
    <xf numFmtId="177" fontId="30" fillId="0" borderId="3" xfId="0" applyNumberFormat="1" applyFont="1" applyBorder="1" applyAlignment="1">
      <alignment horizontal="right" vertical="center" wrapText="1"/>
    </xf>
    <xf numFmtId="198" fontId="30" fillId="0" borderId="12" xfId="0" applyNumberFormat="1" applyFont="1" applyBorder="1" applyAlignment="1">
      <alignment horizontal="right" vertical="center" wrapText="1"/>
    </xf>
    <xf numFmtId="177" fontId="29" fillId="0" borderId="2" xfId="0" applyNumberFormat="1" applyFont="1" applyBorder="1" applyAlignment="1">
      <alignment horizontal="right" vertical="center" wrapText="1"/>
    </xf>
    <xf numFmtId="177" fontId="30" fillId="0" borderId="3" xfId="0" applyNumberFormat="1" applyFont="1" applyBorder="1" applyAlignment="1">
      <alignment vertical="center" wrapText="1"/>
    </xf>
    <xf numFmtId="177" fontId="29" fillId="0" borderId="3" xfId="0" applyNumberFormat="1" applyFont="1" applyBorder="1" applyAlignment="1">
      <alignment horizontal="right" vertical="center" wrapText="1"/>
    </xf>
    <xf numFmtId="3" fontId="29" fillId="0" borderId="2" xfId="0" applyNumberFormat="1" applyFont="1" applyBorder="1" applyAlignment="1">
      <alignment horizontal="right" vertical="center" wrapText="1"/>
    </xf>
    <xf numFmtId="198" fontId="30" fillId="0" borderId="3" xfId="0" applyNumberFormat="1" applyFont="1" applyBorder="1" applyAlignment="1">
      <alignment horizontal="right" vertical="center" wrapText="1"/>
    </xf>
    <xf numFmtId="3" fontId="30" fillId="0" borderId="2" xfId="0" applyNumberFormat="1" applyFont="1" applyBorder="1" applyAlignment="1">
      <alignment horizontal="right" vertical="center" wrapText="1"/>
    </xf>
    <xf numFmtId="177" fontId="30" fillId="3" borderId="3" xfId="0" applyNumberFormat="1" applyFont="1" applyFill="1" applyBorder="1" applyAlignment="1">
      <alignment horizontal="right" vertical="center" wrapText="1"/>
    </xf>
    <xf numFmtId="49" fontId="29" fillId="0" borderId="1" xfId="758" applyNumberFormat="1" applyFont="1" applyFill="1" applyBorder="1" applyAlignment="1" applyProtection="1">
      <alignment horizontal="distributed" vertical="center"/>
    </xf>
    <xf numFmtId="49" fontId="29" fillId="0" borderId="1" xfId="758" applyNumberFormat="1" applyFont="1" applyFill="1" applyBorder="1" applyAlignment="1" applyProtection="1">
      <alignment horizontal="left" vertical="center"/>
    </xf>
    <xf numFmtId="177" fontId="31" fillId="0" borderId="0" xfId="744" applyNumberFormat="1" applyAlignment="1">
      <alignment horizontal="right" vertical="center"/>
    </xf>
    <xf numFmtId="0" fontId="31" fillId="0" borderId="0" xfId="545" applyFill="1" applyAlignment="1"/>
    <xf numFmtId="0" fontId="31" fillId="0" borderId="0" xfId="545" applyAlignment="1"/>
    <xf numFmtId="0" fontId="32" fillId="0" borderId="0" xfId="545" applyNumberFormat="1" applyFont="1" applyFill="1" applyAlignment="1" applyProtection="1">
      <alignment horizontal="center" vertical="center" wrapText="1"/>
    </xf>
    <xf numFmtId="0" fontId="30" fillId="0" borderId="0" xfId="545" applyFont="1" applyFill="1" applyAlignment="1" applyProtection="1">
      <alignment horizontal="left" vertical="center"/>
    </xf>
    <xf numFmtId="188" fontId="30" fillId="0" borderId="0" xfId="545" applyNumberFormat="1" applyFont="1" applyFill="1" applyAlignment="1" applyProtection="1">
      <alignment horizontal="right"/>
    </xf>
    <xf numFmtId="0" fontId="34" fillId="0" borderId="0" xfId="545" applyFont="1" applyFill="1" applyAlignment="1">
      <alignment vertical="center"/>
    </xf>
    <xf numFmtId="0" fontId="30" fillId="0" borderId="0" xfId="545" applyFont="1" applyFill="1" applyAlignment="1">
      <alignment horizontal="right" vertical="center"/>
    </xf>
    <xf numFmtId="0" fontId="29" fillId="0" borderId="1" xfId="545" applyNumberFormat="1" applyFont="1" applyFill="1" applyBorder="1" applyAlignment="1" applyProtection="1">
      <alignment horizontal="center" vertical="center"/>
    </xf>
    <xf numFmtId="49" fontId="29" fillId="0" borderId="1" xfId="343" applyNumberFormat="1" applyFont="1" applyFill="1" applyBorder="1" applyAlignment="1" applyProtection="1">
      <alignment vertical="center"/>
    </xf>
    <xf numFmtId="49" fontId="30" fillId="0" borderId="1" xfId="343" applyNumberFormat="1" applyFont="1" applyFill="1" applyBorder="1" applyAlignment="1" applyProtection="1">
      <alignment vertical="center"/>
    </xf>
    <xf numFmtId="49" fontId="29" fillId="0" borderId="1" xfId="343" applyNumberFormat="1" applyFont="1" applyFill="1" applyBorder="1" applyAlignment="1" applyProtection="1">
      <alignment vertical="center" wrapText="1"/>
    </xf>
    <xf numFmtId="198" fontId="29" fillId="0" borderId="3" xfId="0" applyNumberFormat="1" applyFont="1" applyBorder="1" applyAlignment="1">
      <alignment horizontal="right" vertical="center" wrapText="1"/>
    </xf>
    <xf numFmtId="192" fontId="31" fillId="0" borderId="3" xfId="0" applyNumberFormat="1" applyFont="1" applyBorder="1" applyAlignment="1">
      <alignment horizontal="right" vertical="center"/>
    </xf>
    <xf numFmtId="198" fontId="30" fillId="3" borderId="3" xfId="0" applyNumberFormat="1" applyFont="1" applyFill="1" applyBorder="1" applyAlignment="1">
      <alignment horizontal="right" vertical="center" wrapText="1"/>
    </xf>
    <xf numFmtId="177" fontId="31" fillId="0" borderId="0" xfId="545" applyNumberFormat="1" applyAlignment="1"/>
    <xf numFmtId="0" fontId="31" fillId="0" borderId="0" xfId="781" applyFill="1" applyAlignment="1"/>
    <xf numFmtId="0" fontId="31" fillId="0" borderId="0" xfId="781" applyAlignment="1"/>
    <xf numFmtId="0" fontId="32" fillId="0" borderId="0" xfId="781" applyNumberFormat="1" applyFont="1" applyFill="1" applyAlignment="1" applyProtection="1">
      <alignment horizontal="center" vertical="center" wrapText="1"/>
    </xf>
    <xf numFmtId="0" fontId="27" fillId="0" borderId="0" xfId="559" applyFont="1" applyAlignment="1" applyProtection="1">
      <alignment horizontal="left" vertical="center"/>
    </xf>
    <xf numFmtId="0" fontId="33" fillId="0" borderId="0" xfId="559" applyFont="1" applyAlignment="1"/>
    <xf numFmtId="203" fontId="33" fillId="0" borderId="0" xfId="559" applyNumberFormat="1" applyFont="1" applyAlignment="1"/>
    <xf numFmtId="193" fontId="35" fillId="0" borderId="0" xfId="559" applyNumberFormat="1" applyFont="1" applyFill="1" applyBorder="1" applyAlignment="1" applyProtection="1">
      <alignment horizontal="right" vertical="center"/>
    </xf>
    <xf numFmtId="0" fontId="31" fillId="0" borderId="0" xfId="781" applyAlignment="1">
      <alignment horizontal="center" vertical="center"/>
    </xf>
    <xf numFmtId="0" fontId="36" fillId="0" borderId="0" xfId="1010" applyFont="1" applyAlignment="1">
      <alignment horizontal="center" vertical="center"/>
    </xf>
    <xf numFmtId="49" fontId="29" fillId="0" borderId="1" xfId="800" applyNumberFormat="1" applyFont="1" applyFill="1" applyBorder="1" applyAlignment="1" applyProtection="1">
      <alignment horizontal="left" vertical="center" wrapText="1"/>
    </xf>
    <xf numFmtId="49" fontId="29" fillId="0" borderId="1" xfId="758" applyNumberFormat="1" applyFont="1" applyFill="1" applyBorder="1" applyAlignment="1" applyProtection="1">
      <alignment horizontal="left" vertical="center" wrapText="1"/>
    </xf>
    <xf numFmtId="177" fontId="31" fillId="0" borderId="0" xfId="781" applyNumberFormat="1" applyAlignment="1"/>
    <xf numFmtId="0" fontId="31" fillId="0" borderId="0" xfId="781" applyAlignment="1">
      <alignment vertical="center"/>
    </xf>
    <xf numFmtId="0" fontId="30" fillId="0" borderId="0" xfId="781" applyFont="1" applyFill="1" applyAlignment="1" applyProtection="1">
      <alignment horizontal="left" vertical="center"/>
    </xf>
    <xf numFmtId="4" fontId="30" fillId="0" borderId="0" xfId="781" applyNumberFormat="1" applyFont="1" applyFill="1" applyAlignment="1" applyProtection="1">
      <alignment horizontal="right" vertical="center"/>
    </xf>
    <xf numFmtId="203" fontId="34" fillId="0" borderId="0" xfId="781" applyNumberFormat="1" applyFont="1" applyFill="1" applyAlignment="1">
      <alignment vertical="center"/>
    </xf>
    <xf numFmtId="0" fontId="30" fillId="0" borderId="0" xfId="781" applyFont="1" applyFill="1" applyAlignment="1">
      <alignment horizontal="right" vertical="center"/>
    </xf>
    <xf numFmtId="0" fontId="29" fillId="0" borderId="1" xfId="777" applyNumberFormat="1" applyFont="1" applyFill="1" applyBorder="1" applyAlignment="1" applyProtection="1">
      <alignment horizontal="center" vertical="center"/>
    </xf>
    <xf numFmtId="49" fontId="29" fillId="0" borderId="1" xfId="782" applyNumberFormat="1" applyFont="1" applyFill="1" applyBorder="1" applyAlignment="1" applyProtection="1">
      <alignment vertical="center"/>
    </xf>
    <xf numFmtId="0" fontId="36" fillId="0" borderId="0" xfId="1010" applyFont="1">
      <alignment vertical="center"/>
    </xf>
    <xf numFmtId="49" fontId="30" fillId="0" borderId="1" xfId="782" applyNumberFormat="1" applyFont="1" applyFill="1" applyBorder="1" applyAlignment="1" applyProtection="1">
      <alignment vertical="center"/>
    </xf>
    <xf numFmtId="49" fontId="30" fillId="0" borderId="1" xfId="782" applyNumberFormat="1" applyFont="1" applyFill="1" applyBorder="1" applyAlignment="1" applyProtection="1">
      <alignment horizontal="left" vertical="center"/>
    </xf>
    <xf numFmtId="49" fontId="29" fillId="0" borderId="1" xfId="758" applyNumberFormat="1" applyFont="1" applyFill="1" applyBorder="1" applyAlignment="1" applyProtection="1">
      <alignment vertical="center"/>
    </xf>
    <xf numFmtId="0" fontId="37" fillId="0" borderId="0" xfId="1011" applyFont="1" applyAlignment="1">
      <alignment horizontal="center" vertical="center" wrapText="1"/>
    </xf>
    <xf numFmtId="0" fontId="31" fillId="0" borderId="0" xfId="1011">
      <alignment vertical="center"/>
    </xf>
    <xf numFmtId="0" fontId="31" fillId="0" borderId="0" xfId="1011" applyFill="1">
      <alignment vertical="center"/>
    </xf>
    <xf numFmtId="0" fontId="38" fillId="0" borderId="0" xfId="833" applyFont="1" applyAlignment="1">
      <alignment horizontal="center" vertical="center" shrinkToFit="1"/>
    </xf>
    <xf numFmtId="0" fontId="8" fillId="0" borderId="0" xfId="833" applyFont="1" applyAlignment="1">
      <alignment horizontal="center" vertical="center" shrinkToFit="1"/>
    </xf>
    <xf numFmtId="0" fontId="27" fillId="0" borderId="0" xfId="833" applyFont="1" applyBorder="1" applyAlignment="1">
      <alignment horizontal="left" vertical="center" wrapText="1"/>
    </xf>
    <xf numFmtId="0" fontId="27" fillId="0" borderId="0" xfId="0" applyFont="1" applyFill="1" applyAlignment="1">
      <alignment horizontal="right"/>
    </xf>
    <xf numFmtId="0" fontId="29" fillId="0" borderId="1" xfId="1014" applyFont="1" applyBorder="1" applyAlignment="1">
      <alignment horizontal="center" vertical="center"/>
    </xf>
    <xf numFmtId="49" fontId="29" fillId="0" borderId="1" xfId="0" applyNumberFormat="1" applyFont="1" applyFill="1" applyBorder="1" applyAlignment="1" applyProtection="1">
      <alignment vertical="center" wrapText="1"/>
    </xf>
    <xf numFmtId="177" fontId="30" fillId="0" borderId="1" xfId="23" applyNumberFormat="1" applyFont="1" applyBorder="1" applyAlignment="1">
      <alignment horizontal="right" vertical="center" wrapText="1"/>
    </xf>
    <xf numFmtId="0" fontId="30" fillId="0" borderId="1" xfId="510"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40" fillId="0" borderId="1" xfId="1011" applyFont="1" applyFill="1" applyBorder="1">
      <alignment vertical="center"/>
    </xf>
    <xf numFmtId="0" fontId="41" fillId="0" borderId="0" xfId="0" applyFont="1" applyAlignment="1"/>
    <xf numFmtId="0" fontId="8" fillId="0" borderId="0" xfId="832" applyFont="1" applyFill="1" applyAlignment="1">
      <alignment horizontal="center" vertical="center" shrinkToFit="1"/>
    </xf>
    <xf numFmtId="0" fontId="27" fillId="0" borderId="0" xfId="832" applyFont="1" applyFill="1" applyAlignment="1">
      <alignment horizontal="left" vertical="center" wrapText="1"/>
    </xf>
    <xf numFmtId="180" fontId="30" fillId="0" borderId="0" xfId="1012" applyNumberFormat="1" applyFont="1" applyFill="1" applyBorder="1" applyAlignment="1">
      <alignment horizontal="right" vertical="center"/>
    </xf>
    <xf numFmtId="0" fontId="29" fillId="0" borderId="1" xfId="1012" applyFont="1" applyFill="1" applyBorder="1" applyAlignment="1">
      <alignment horizontal="center" vertical="center"/>
    </xf>
    <xf numFmtId="180" fontId="29" fillId="0" borderId="1" xfId="1011" applyNumberFormat="1" applyFont="1" applyFill="1" applyBorder="1" applyAlignment="1">
      <alignment horizontal="center" vertical="center" wrapText="1"/>
    </xf>
    <xf numFmtId="0" fontId="0" fillId="0" borderId="0" xfId="0" applyFont="1" applyAlignment="1"/>
    <xf numFmtId="177" fontId="29" fillId="0" borderId="1" xfId="1011" applyNumberFormat="1" applyFont="1" applyFill="1" applyBorder="1" applyAlignment="1">
      <alignment horizontal="right" vertical="center" wrapText="1"/>
    </xf>
    <xf numFmtId="198" fontId="29" fillId="0" borderId="1" xfId="32" applyNumberFormat="1" applyFont="1" applyFill="1" applyBorder="1" applyAlignment="1">
      <alignment horizontal="right" vertical="center" wrapText="1"/>
    </xf>
    <xf numFmtId="177" fontId="30" fillId="0" borderId="1" xfId="1011" applyNumberFormat="1" applyFont="1" applyFill="1" applyBorder="1" applyAlignment="1">
      <alignment horizontal="right" vertical="center" wrapText="1"/>
    </xf>
    <xf numFmtId="198" fontId="30" fillId="0" borderId="1" xfId="1011" applyNumberFormat="1" applyFont="1" applyFill="1" applyBorder="1" applyAlignment="1">
      <alignment horizontal="right" vertical="center" wrapText="1"/>
    </xf>
    <xf numFmtId="0" fontId="42" fillId="0" borderId="1" xfId="510" applyNumberFormat="1" applyFont="1" applyFill="1" applyBorder="1" applyAlignment="1">
      <alignment horizontal="left" vertical="center" wrapText="1"/>
    </xf>
    <xf numFmtId="177" fontId="42" fillId="0" borderId="1" xfId="1011" applyNumberFormat="1" applyFont="1" applyFill="1" applyBorder="1" applyAlignment="1">
      <alignment horizontal="right" vertical="center" wrapText="1"/>
    </xf>
    <xf numFmtId="198" fontId="43" fillId="0" borderId="1" xfId="1011" applyNumberFormat="1" applyFont="1" applyFill="1" applyBorder="1" applyAlignment="1">
      <alignment horizontal="right" vertical="center" wrapText="1"/>
    </xf>
    <xf numFmtId="0" fontId="41" fillId="0" borderId="0" xfId="1010" applyFont="1">
      <alignment vertical="center"/>
    </xf>
    <xf numFmtId="198" fontId="30" fillId="0" borderId="1" xfId="1011" applyNumberFormat="1" applyFont="1" applyBorder="1" applyAlignment="1">
      <alignment horizontal="right" vertical="center" wrapText="1"/>
    </xf>
    <xf numFmtId="198" fontId="29" fillId="0" borderId="1" xfId="1011" applyNumberFormat="1" applyFont="1" applyFill="1" applyBorder="1" applyAlignment="1">
      <alignment horizontal="right" vertical="center" wrapText="1"/>
    </xf>
    <xf numFmtId="198" fontId="29" fillId="0" borderId="1" xfId="1011" applyNumberFormat="1" applyFont="1" applyBorder="1" applyAlignment="1">
      <alignment horizontal="right" vertical="center" wrapText="1"/>
    </xf>
    <xf numFmtId="49" fontId="30" fillId="0" borderId="1" xfId="0" applyNumberFormat="1" applyFont="1" applyFill="1" applyBorder="1" applyAlignment="1" applyProtection="1">
      <alignment vertical="center" wrapText="1"/>
    </xf>
    <xf numFmtId="0" fontId="29" fillId="0" borderId="1" xfId="1011" applyFont="1" applyFill="1" applyBorder="1" applyAlignment="1">
      <alignment horizontal="distributed" vertical="center" wrapText="1"/>
    </xf>
    <xf numFmtId="0" fontId="29" fillId="0" borderId="1" xfId="510" applyNumberFormat="1" applyFont="1" applyFill="1" applyBorder="1" applyAlignment="1">
      <alignment horizontal="left" vertical="center" wrapText="1"/>
    </xf>
    <xf numFmtId="0" fontId="30" fillId="0" borderId="1" xfId="510" applyNumberFormat="1" applyFont="1" applyFill="1" applyBorder="1" applyAlignment="1">
      <alignment horizontal="left" vertical="center" wrapText="1" indent="1"/>
    </xf>
    <xf numFmtId="177" fontId="27" fillId="0" borderId="1" xfId="0" applyNumberFormat="1" applyFont="1" applyFill="1" applyBorder="1" applyAlignment="1">
      <alignment horizontal="right" vertical="center" wrapText="1"/>
    </xf>
    <xf numFmtId="0" fontId="29" fillId="0" borderId="1" xfId="1011" applyFont="1" applyFill="1" applyBorder="1" applyAlignment="1">
      <alignment horizontal="left" vertical="center" wrapText="1"/>
    </xf>
    <xf numFmtId="177" fontId="39" fillId="0" borderId="1" xfId="0" applyNumberFormat="1" applyFont="1" applyFill="1" applyBorder="1" applyAlignment="1">
      <alignment horizontal="right" vertical="center" wrapText="1"/>
    </xf>
    <xf numFmtId="0" fontId="39" fillId="0" borderId="13" xfId="0" applyFont="1" applyBorder="1" applyAlignment="1">
      <alignment horizontal="left"/>
    </xf>
    <xf numFmtId="0" fontId="39" fillId="0" borderId="14" xfId="0" applyFont="1" applyBorder="1" applyAlignment="1">
      <alignment horizontal="left"/>
    </xf>
    <xf numFmtId="0" fontId="39" fillId="0" borderId="3" xfId="0" applyFont="1" applyBorder="1" applyAlignment="1">
      <alignment horizontal="left"/>
    </xf>
    <xf numFmtId="177" fontId="0" fillId="0" borderId="0" xfId="0" applyNumberFormat="1" applyAlignment="1"/>
    <xf numFmtId="41" fontId="0" fillId="0" borderId="0" xfId="0" applyNumberFormat="1" applyAlignment="1"/>
    <xf numFmtId="198" fontId="30" fillId="0" borderId="1" xfId="32" applyNumberFormat="1" applyFont="1" applyFill="1" applyBorder="1" applyAlignment="1">
      <alignment horizontal="right" vertical="center" wrapText="1"/>
    </xf>
    <xf numFmtId="0" fontId="31" fillId="0" borderId="0" xfId="510" applyAlignment="1"/>
    <xf numFmtId="0" fontId="44" fillId="2" borderId="0" xfId="510" applyFont="1" applyFill="1" applyAlignment="1"/>
    <xf numFmtId="0" fontId="8" fillId="0" borderId="0" xfId="832" applyFont="1" applyAlignment="1">
      <alignment horizontal="center" vertical="center" shrinkToFit="1"/>
    </xf>
    <xf numFmtId="0" fontId="45" fillId="2" borderId="0" xfId="832" applyFont="1" applyFill="1" applyAlignment="1">
      <alignment horizontal="center" vertical="center" shrinkToFit="1"/>
    </xf>
    <xf numFmtId="0" fontId="27" fillId="0" borderId="0" xfId="832" applyFont="1" applyAlignment="1">
      <alignment horizontal="left" vertical="center" wrapText="1"/>
    </xf>
    <xf numFmtId="0" fontId="46" fillId="0" borderId="0" xfId="832" applyFont="1" applyFill="1" applyAlignment="1">
      <alignment horizontal="left" vertical="center" wrapText="1"/>
    </xf>
    <xf numFmtId="0" fontId="30" fillId="0" borderId="0" xfId="510" applyFont="1" applyAlignment="1">
      <alignment horizontal="right" vertical="center"/>
    </xf>
    <xf numFmtId="0" fontId="29" fillId="0" borderId="1" xfId="510" applyFont="1" applyFill="1" applyBorder="1" applyAlignment="1">
      <alignment horizontal="center" vertical="center" wrapText="1"/>
    </xf>
    <xf numFmtId="177" fontId="29" fillId="0" borderId="1" xfId="23" applyNumberFormat="1" applyFont="1" applyFill="1" applyBorder="1" applyAlignment="1">
      <alignment horizontal="right" vertical="center" wrapText="1"/>
    </xf>
    <xf numFmtId="177" fontId="47" fillId="0" borderId="1" xfId="23" applyNumberFormat="1" applyFont="1" applyFill="1" applyBorder="1" applyAlignment="1">
      <alignment horizontal="right" vertical="center" wrapText="1"/>
    </xf>
    <xf numFmtId="0" fontId="35" fillId="0" borderId="1" xfId="0" applyFont="1" applyFill="1" applyBorder="1" applyAlignment="1" applyProtection="1">
      <alignment horizontal="right" vertical="center"/>
      <protection locked="0"/>
    </xf>
    <xf numFmtId="198" fontId="39" fillId="0" borderId="1" xfId="832" applyNumberFormat="1" applyFont="1" applyFill="1" applyBorder="1" applyAlignment="1">
      <alignment horizontal="right" vertical="center" wrapText="1"/>
    </xf>
    <xf numFmtId="0" fontId="35" fillId="2" borderId="1" xfId="0" applyFont="1" applyFill="1" applyBorder="1" applyAlignment="1" applyProtection="1">
      <alignment horizontal="right" vertical="center"/>
      <protection locked="0"/>
    </xf>
    <xf numFmtId="198" fontId="27" fillId="0" borderId="1" xfId="0" applyNumberFormat="1" applyFont="1" applyBorder="1" applyAlignment="1">
      <alignment horizontal="right" vertical="center" wrapText="1"/>
    </xf>
    <xf numFmtId="0" fontId="35" fillId="0" borderId="1" xfId="0" applyNumberFormat="1" applyFont="1" applyFill="1" applyBorder="1" applyAlignment="1" applyProtection="1">
      <alignment horizontal="right" vertical="center"/>
    </xf>
    <xf numFmtId="198" fontId="27" fillId="0" borderId="1" xfId="832" applyNumberFormat="1" applyFont="1" applyFill="1" applyBorder="1" applyAlignment="1">
      <alignment horizontal="right" vertical="center" wrapText="1"/>
    </xf>
    <xf numFmtId="3" fontId="35" fillId="2" borderId="1" xfId="0" applyNumberFormat="1" applyFont="1" applyFill="1" applyBorder="1" applyAlignment="1" applyProtection="1">
      <alignment horizontal="right" vertical="center" wrapText="1"/>
      <protection locked="0"/>
    </xf>
    <xf numFmtId="3" fontId="35" fillId="0" borderId="1" xfId="0" applyNumberFormat="1" applyFont="1" applyFill="1" applyBorder="1" applyAlignment="1" applyProtection="1">
      <alignment horizontal="right" vertical="center" wrapText="1"/>
      <protection locked="0"/>
    </xf>
    <xf numFmtId="198" fontId="27" fillId="0" borderId="1" xfId="0" applyNumberFormat="1" applyFont="1" applyFill="1" applyBorder="1" applyAlignment="1">
      <alignment horizontal="right" vertical="center" wrapText="1"/>
    </xf>
    <xf numFmtId="4" fontId="48" fillId="0" borderId="1" xfId="491" applyNumberFormat="1" applyFont="1" applyFill="1" applyBorder="1" applyAlignment="1" applyProtection="1">
      <alignment horizontal="right" vertical="center"/>
    </xf>
    <xf numFmtId="4" fontId="42" fillId="0" borderId="1" xfId="491" applyNumberFormat="1" applyFont="1" applyFill="1" applyBorder="1" applyAlignment="1" applyProtection="1">
      <alignment horizontal="right" vertical="center"/>
    </xf>
    <xf numFmtId="177" fontId="29" fillId="0" borderId="1" xfId="832" applyNumberFormat="1" applyFont="1" applyFill="1" applyBorder="1" applyAlignment="1">
      <alignment horizontal="right" vertical="center" wrapText="1"/>
    </xf>
    <xf numFmtId="177" fontId="30" fillId="0" borderId="1" xfId="832" applyNumberFormat="1" applyFont="1" applyFill="1" applyBorder="1" applyAlignment="1">
      <alignment horizontal="right" vertical="center" wrapText="1"/>
    </xf>
    <xf numFmtId="177" fontId="30" fillId="2" borderId="1" xfId="832" applyNumberFormat="1" applyFont="1" applyFill="1" applyBorder="1" applyAlignment="1">
      <alignment horizontal="right" vertical="center" wrapText="1"/>
    </xf>
    <xf numFmtId="177" fontId="29" fillId="2" borderId="1" xfId="1011" applyNumberFormat="1" applyFont="1" applyFill="1" applyBorder="1" applyAlignment="1">
      <alignment horizontal="right" vertical="center" wrapText="1"/>
    </xf>
    <xf numFmtId="177" fontId="30" fillId="2" borderId="1" xfId="1011" applyNumberFormat="1" applyFont="1" applyFill="1" applyBorder="1" applyAlignment="1">
      <alignment horizontal="right" vertical="center" wrapText="1"/>
    </xf>
    <xf numFmtId="177" fontId="30" fillId="0" borderId="1" xfId="23" applyNumberFormat="1" applyFont="1" applyFill="1" applyBorder="1" applyAlignment="1">
      <alignment horizontal="right" vertical="center" wrapText="1"/>
    </xf>
    <xf numFmtId="177" fontId="30" fillId="0" borderId="1" xfId="1208" applyNumberFormat="1" applyFont="1" applyFill="1" applyBorder="1" applyAlignment="1">
      <alignment horizontal="right" vertical="center" wrapText="1"/>
    </xf>
    <xf numFmtId="177" fontId="29" fillId="0" borderId="1" xfId="1208" applyNumberFormat="1" applyFont="1" applyFill="1" applyBorder="1" applyAlignment="1">
      <alignment horizontal="right" vertical="center" wrapText="1"/>
    </xf>
    <xf numFmtId="198" fontId="39" fillId="0" borderId="1" xfId="0" applyNumberFormat="1" applyFont="1" applyFill="1" applyBorder="1" applyAlignment="1">
      <alignment horizontal="right" vertical="center" wrapText="1"/>
    </xf>
    <xf numFmtId="0" fontId="39" fillId="0" borderId="1" xfId="0" applyFont="1" applyFill="1" applyBorder="1" applyAlignment="1">
      <alignment horizontal="distributed" vertical="center" wrapText="1"/>
    </xf>
    <xf numFmtId="49" fontId="29" fillId="0" borderId="1" xfId="0" applyNumberFormat="1" applyFont="1" applyFill="1" applyBorder="1" applyAlignment="1" applyProtection="1">
      <alignment horizontal="center" vertical="center" wrapText="1"/>
    </xf>
    <xf numFmtId="49" fontId="29" fillId="0" borderId="1" xfId="0" applyNumberFormat="1" applyFont="1" applyFill="1" applyBorder="1" applyAlignment="1" applyProtection="1">
      <alignment horizontal="left" vertical="center" wrapText="1"/>
    </xf>
    <xf numFmtId="177" fontId="29" fillId="0" borderId="1" xfId="0" applyNumberFormat="1" applyFont="1" applyFill="1" applyBorder="1" applyAlignment="1">
      <alignment horizontal="right" vertical="center" wrapText="1"/>
    </xf>
    <xf numFmtId="177" fontId="29" fillId="2" borderId="1" xfId="23" applyNumberFormat="1" applyFont="1" applyFill="1" applyBorder="1" applyAlignment="1">
      <alignment horizontal="right" vertical="center" wrapText="1"/>
    </xf>
    <xf numFmtId="0" fontId="29" fillId="0" borderId="13" xfId="510" applyFont="1" applyBorder="1" applyAlignment="1">
      <alignment horizontal="left" vertical="center"/>
    </xf>
    <xf numFmtId="0" fontId="29" fillId="0" borderId="14" xfId="510" applyFont="1" applyBorder="1" applyAlignment="1">
      <alignment horizontal="left" vertical="center"/>
    </xf>
    <xf numFmtId="0" fontId="29" fillId="0" borderId="14" xfId="510" applyFont="1" applyFill="1" applyBorder="1" applyAlignment="1">
      <alignment horizontal="left" vertical="center"/>
    </xf>
    <xf numFmtId="0" fontId="29" fillId="0" borderId="3" xfId="510" applyFont="1" applyBorder="1" applyAlignment="1">
      <alignment horizontal="left" vertical="center"/>
    </xf>
    <xf numFmtId="177" fontId="31" fillId="0" borderId="0" xfId="510" applyNumberFormat="1" applyAlignment="1"/>
    <xf numFmtId="41" fontId="31" fillId="0" borderId="0" xfId="510" applyNumberFormat="1" applyAlignment="1"/>
    <xf numFmtId="49" fontId="42" fillId="0" borderId="8" xfId="0" applyNumberFormat="1" applyFont="1" applyFill="1" applyBorder="1" applyAlignment="1" applyProtection="1">
      <alignment vertical="center" wrapText="1"/>
    </xf>
    <xf numFmtId="0" fontId="30" fillId="0" borderId="0" xfId="510" applyFont="1" applyAlignment="1"/>
    <xf numFmtId="0" fontId="31" fillId="0" borderId="0" xfId="510" applyFill="1" applyAlignment="1"/>
    <xf numFmtId="0" fontId="8" fillId="4" borderId="0" xfId="832" applyFont="1" applyFill="1" applyAlignment="1">
      <alignment horizontal="center" vertical="center" shrinkToFit="1"/>
    </xf>
    <xf numFmtId="0" fontId="49" fillId="4" borderId="0" xfId="832" applyFont="1" applyFill="1" applyAlignment="1">
      <alignment vertical="center" shrinkToFit="1"/>
    </xf>
    <xf numFmtId="0" fontId="27" fillId="4" borderId="0" xfId="832" applyFont="1" applyFill="1" applyAlignment="1">
      <alignment horizontal="left" vertical="center" wrapText="1"/>
    </xf>
    <xf numFmtId="0" fontId="30" fillId="4" borderId="0" xfId="510" applyFont="1" applyFill="1" applyAlignment="1">
      <alignment horizontal="right" vertical="center"/>
    </xf>
    <xf numFmtId="180" fontId="31" fillId="4" borderId="0" xfId="1012" applyNumberFormat="1" applyFont="1" applyFill="1" applyBorder="1" applyAlignment="1">
      <alignment vertical="center"/>
    </xf>
    <xf numFmtId="0" fontId="29" fillId="0" borderId="1" xfId="1012" applyFont="1" applyFill="1" applyBorder="1" applyAlignment="1">
      <alignment horizontal="distributed" vertical="center" wrapText="1" indent="3"/>
    </xf>
    <xf numFmtId="0" fontId="31" fillId="4" borderId="0" xfId="510" applyFill="1" applyAlignment="1"/>
    <xf numFmtId="41" fontId="39" fillId="0" borderId="1" xfId="0" applyNumberFormat="1" applyFont="1" applyFill="1" applyBorder="1" applyAlignment="1">
      <alignment horizontal="right" vertical="center" wrapText="1"/>
    </xf>
    <xf numFmtId="0" fontId="31" fillId="4" borderId="0" xfId="545" applyFill="1" applyAlignment="1"/>
    <xf numFmtId="41" fontId="30" fillId="0" borderId="1" xfId="1011" applyNumberFormat="1" applyFont="1" applyFill="1" applyBorder="1" applyAlignment="1">
      <alignment horizontal="right" vertical="center" wrapText="1"/>
    </xf>
    <xf numFmtId="41" fontId="30" fillId="0" borderId="1" xfId="1011" applyNumberFormat="1" applyFont="1" applyBorder="1" applyAlignment="1">
      <alignment horizontal="right" vertical="center" wrapText="1"/>
    </xf>
    <xf numFmtId="41" fontId="29" fillId="0" borderId="1" xfId="1011" applyNumberFormat="1" applyFont="1" applyFill="1" applyBorder="1" applyAlignment="1">
      <alignment horizontal="right" vertical="center" wrapText="1"/>
    </xf>
    <xf numFmtId="0" fontId="30" fillId="0" borderId="1" xfId="737" applyNumberFormat="1" applyFont="1" applyFill="1" applyBorder="1" applyAlignment="1">
      <alignment horizontal="left" vertical="center" wrapText="1"/>
    </xf>
    <xf numFmtId="0" fontId="29" fillId="0" borderId="1" xfId="1012" applyFont="1" applyFill="1" applyBorder="1" applyAlignment="1">
      <alignment horizontal="left" vertical="center" wrapText="1"/>
    </xf>
    <xf numFmtId="0" fontId="30" fillId="0" borderId="1" xfId="737" applyNumberFormat="1" applyFont="1" applyFill="1" applyBorder="1" applyAlignment="1">
      <alignment horizontal="left" vertical="center" wrapText="1" indent="2"/>
    </xf>
    <xf numFmtId="198" fontId="39" fillId="0" borderId="1" xfId="0" applyNumberFormat="1" applyFont="1" applyBorder="1" applyAlignment="1">
      <alignment horizontal="right" vertical="center" wrapText="1"/>
    </xf>
    <xf numFmtId="0" fontId="30" fillId="0" borderId="1" xfId="737" applyNumberFormat="1" applyFont="1" applyFill="1" applyBorder="1" applyAlignment="1">
      <alignment horizontal="left" vertical="center" wrapText="1" indent="1"/>
    </xf>
    <xf numFmtId="0" fontId="29" fillId="0" borderId="1" xfId="737" applyNumberFormat="1" applyFont="1" applyFill="1" applyBorder="1" applyAlignment="1">
      <alignment horizontal="left" vertical="center" wrapText="1"/>
    </xf>
    <xf numFmtId="41" fontId="31" fillId="0" borderId="0" xfId="510" applyNumberFormat="1" applyFill="1" applyAlignment="1"/>
    <xf numFmtId="193" fontId="30" fillId="0" borderId="0" xfId="744" applyNumberFormat="1" applyFont="1" applyFill="1" applyBorder="1" applyAlignment="1" applyProtection="1">
      <alignment horizontal="left" vertical="center"/>
    </xf>
    <xf numFmtId="0" fontId="30" fillId="0" borderId="0" xfId="510" applyFont="1" applyFill="1" applyBorder="1" applyAlignment="1">
      <alignment vertical="center"/>
    </xf>
    <xf numFmtId="0" fontId="30" fillId="0" borderId="0" xfId="510" applyFont="1" applyFill="1" applyAlignment="1">
      <alignment vertical="center"/>
    </xf>
    <xf numFmtId="193" fontId="33" fillId="0" borderId="0" xfId="744" applyNumberFormat="1" applyFont="1" applyFill="1" applyBorder="1" applyAlignment="1" applyProtection="1">
      <alignment horizontal="right" vertical="center"/>
    </xf>
    <xf numFmtId="41" fontId="29" fillId="0" borderId="1" xfId="1208" applyNumberFormat="1" applyFont="1" applyFill="1" applyBorder="1" applyAlignment="1">
      <alignment horizontal="right" vertical="center" wrapText="1"/>
    </xf>
    <xf numFmtId="0" fontId="50" fillId="4" borderId="0" xfId="1010" applyFont="1" applyFill="1">
      <alignment vertical="center"/>
    </xf>
    <xf numFmtId="41" fontId="30" fillId="0" borderId="1" xfId="1208" applyNumberFormat="1" applyFont="1" applyFill="1" applyBorder="1" applyAlignment="1">
      <alignment horizontal="right" vertical="center" wrapText="1"/>
    </xf>
    <xf numFmtId="41" fontId="51" fillId="0" borderId="1" xfId="0" applyNumberFormat="1" applyFont="1" applyFill="1" applyBorder="1" applyAlignment="1">
      <alignment horizontal="right" vertical="center" wrapText="1"/>
    </xf>
    <xf numFmtId="41" fontId="35" fillId="0" borderId="1" xfId="0" applyNumberFormat="1" applyFont="1" applyFill="1" applyBorder="1" applyAlignment="1">
      <alignment horizontal="right" vertical="center" wrapText="1"/>
    </xf>
    <xf numFmtId="41" fontId="30" fillId="0" borderId="1" xfId="0" applyNumberFormat="1" applyFont="1" applyFill="1" applyBorder="1" applyAlignment="1" applyProtection="1">
      <alignment horizontal="right" vertical="center" wrapText="1"/>
    </xf>
    <xf numFmtId="41" fontId="27" fillId="0" borderId="1" xfId="0" applyNumberFormat="1" applyFont="1" applyFill="1" applyBorder="1" applyAlignment="1">
      <alignment horizontal="right" vertical="center" wrapText="1"/>
    </xf>
    <xf numFmtId="41" fontId="30" fillId="0" borderId="1" xfId="832" applyNumberFormat="1" applyFont="1" applyFill="1" applyBorder="1" applyAlignment="1">
      <alignment horizontal="right" vertical="center" wrapText="1"/>
    </xf>
    <xf numFmtId="41" fontId="29" fillId="0" borderId="1" xfId="0" applyNumberFormat="1" applyFont="1" applyFill="1" applyBorder="1" applyAlignment="1" applyProtection="1">
      <alignment horizontal="right" vertical="center" wrapText="1"/>
    </xf>
    <xf numFmtId="41" fontId="29" fillId="0" borderId="1" xfId="832" applyNumberFormat="1" applyFont="1" applyFill="1" applyBorder="1" applyAlignment="1">
      <alignment horizontal="right" vertical="center" wrapText="1"/>
    </xf>
    <xf numFmtId="0" fontId="39" fillId="0" borderId="1" xfId="0" applyFont="1" applyBorder="1" applyAlignment="1">
      <alignment horizontal="distributed" vertical="center" wrapText="1"/>
    </xf>
    <xf numFmtId="49" fontId="30" fillId="0" borderId="1" xfId="0" applyNumberFormat="1" applyFont="1" applyFill="1" applyBorder="1" applyAlignment="1" applyProtection="1">
      <alignment horizontal="center" vertical="center" wrapText="1"/>
    </xf>
    <xf numFmtId="0" fontId="52" fillId="0" borderId="0" xfId="0" applyFont="1" applyAlignment="1"/>
    <xf numFmtId="0" fontId="0" fillId="0" borderId="0" xfId="0" applyFill="1" applyAlignment="1"/>
    <xf numFmtId="0" fontId="53" fillId="0" borderId="0" xfId="758" applyFont="1" applyFill="1" applyAlignment="1">
      <alignment horizontal="center" vertical="center"/>
    </xf>
    <xf numFmtId="0" fontId="52" fillId="0" borderId="0" xfId="0" applyFont="1" applyFill="1" applyAlignment="1"/>
    <xf numFmtId="0" fontId="27" fillId="0" borderId="0" xfId="758" applyFont="1" applyFill="1" applyAlignment="1">
      <alignment horizontal="left" vertical="center"/>
    </xf>
    <xf numFmtId="0" fontId="27" fillId="0" borderId="0" xfId="0" applyFont="1" applyFill="1" applyAlignment="1">
      <alignment vertical="center"/>
    </xf>
    <xf numFmtId="0" fontId="27" fillId="0" borderId="0" xfId="758" applyFont="1" applyFill="1" applyAlignment="1">
      <alignment horizontal="right" vertical="center"/>
    </xf>
    <xf numFmtId="177" fontId="31" fillId="0" borderId="0" xfId="510" applyNumberFormat="1" applyFont="1" applyFill="1" applyAlignment="1">
      <alignment horizontal="center" vertical="center" wrapText="1"/>
    </xf>
    <xf numFmtId="0" fontId="27" fillId="0" borderId="1" xfId="0" applyFont="1" applyFill="1" applyBorder="1" applyAlignment="1">
      <alignment horizontal="left" vertical="center" wrapText="1"/>
    </xf>
    <xf numFmtId="177" fontId="30" fillId="0" borderId="1" xfId="0" applyNumberFormat="1" applyFont="1" applyFill="1" applyBorder="1" applyAlignment="1">
      <alignment vertical="center" wrapText="1"/>
    </xf>
    <xf numFmtId="198" fontId="30" fillId="0" borderId="1" xfId="32" applyNumberFormat="1" applyFont="1" applyFill="1" applyBorder="1" applyAlignment="1">
      <alignment vertical="center" wrapText="1"/>
    </xf>
    <xf numFmtId="0" fontId="36" fillId="0" borderId="0" xfId="1010" applyFont="1" applyFill="1" applyAlignment="1">
      <alignment horizontal="center" vertical="center"/>
    </xf>
    <xf numFmtId="0" fontId="27" fillId="0" borderId="1" xfId="0" applyFont="1" applyBorder="1" applyAlignment="1">
      <alignment horizontal="left" vertical="center" wrapText="1"/>
    </xf>
    <xf numFmtId="0" fontId="36" fillId="4" borderId="0" xfId="1010" applyFont="1" applyFill="1" applyAlignment="1">
      <alignment horizontal="center" vertical="center"/>
    </xf>
    <xf numFmtId="0" fontId="39" fillId="0" borderId="1" xfId="0" applyFont="1" applyFill="1" applyBorder="1" applyAlignment="1">
      <alignment horizontal="center" vertical="center" wrapText="1"/>
    </xf>
    <xf numFmtId="177" fontId="29" fillId="0" borderId="1" xfId="0" applyNumberFormat="1" applyFont="1" applyFill="1" applyBorder="1" applyAlignment="1">
      <alignment vertical="center" wrapText="1"/>
    </xf>
    <xf numFmtId="198" fontId="29" fillId="0" borderId="1" xfId="32" applyNumberFormat="1" applyFont="1" applyFill="1" applyBorder="1" applyAlignment="1">
      <alignment vertical="center" wrapText="1"/>
    </xf>
    <xf numFmtId="176" fontId="54" fillId="0" borderId="10" xfId="0" applyNumberFormat="1" applyFont="1" applyFill="1" applyBorder="1" applyAlignment="1">
      <alignment horizontal="left" vertical="center" wrapText="1"/>
    </xf>
    <xf numFmtId="176" fontId="54" fillId="0" borderId="11" xfId="0" applyNumberFormat="1" applyFont="1" applyFill="1" applyBorder="1" applyAlignment="1">
      <alignment horizontal="left" vertical="center" wrapText="1"/>
    </xf>
    <xf numFmtId="176" fontId="54" fillId="0" borderId="12" xfId="0" applyNumberFormat="1" applyFont="1" applyFill="1" applyBorder="1" applyAlignment="1">
      <alignment horizontal="left" vertical="center" wrapText="1"/>
    </xf>
    <xf numFmtId="0" fontId="36" fillId="0" borderId="0" xfId="1011" applyFont="1" applyProtection="1">
      <alignment vertical="center"/>
    </xf>
    <xf numFmtId="0" fontId="40" fillId="0" borderId="0" xfId="1011" applyFont="1" applyAlignment="1" applyProtection="1">
      <alignment horizontal="center" vertical="center"/>
    </xf>
    <xf numFmtId="0" fontId="40" fillId="0" borderId="0" xfId="1011" applyFont="1" applyProtection="1">
      <alignment vertical="center"/>
    </xf>
    <xf numFmtId="0" fontId="31" fillId="0" borderId="0" xfId="1011" applyProtection="1">
      <alignment vertical="center"/>
    </xf>
    <xf numFmtId="0" fontId="31" fillId="4" borderId="0" xfId="1011" applyFill="1" applyProtection="1">
      <alignment vertical="center"/>
    </xf>
    <xf numFmtId="180" fontId="31" fillId="0" borderId="0" xfId="1011" applyNumberFormat="1" applyProtection="1">
      <alignment vertical="center"/>
    </xf>
    <xf numFmtId="177" fontId="31" fillId="0" borderId="0" xfId="510" applyNumberFormat="1" applyAlignment="1" applyProtection="1"/>
    <xf numFmtId="0" fontId="31" fillId="0" borderId="0" xfId="1011" applyFill="1" applyProtection="1">
      <alignment vertical="center"/>
    </xf>
    <xf numFmtId="0" fontId="2" fillId="0" borderId="0" xfId="1011" applyFont="1" applyFill="1" applyAlignment="1" applyProtection="1">
      <alignment horizontal="center" vertical="center"/>
    </xf>
    <xf numFmtId="177" fontId="31" fillId="0" borderId="0" xfId="510" applyNumberFormat="1" applyFill="1" applyAlignment="1" applyProtection="1"/>
    <xf numFmtId="0" fontId="36" fillId="0" borderId="0" xfId="1011" applyFont="1" applyFill="1" applyProtection="1">
      <alignment vertical="center"/>
    </xf>
    <xf numFmtId="0" fontId="30" fillId="0" borderId="0" xfId="1011" applyFont="1" applyFill="1" applyProtection="1">
      <alignment vertical="center"/>
    </xf>
    <xf numFmtId="180" fontId="30" fillId="0" borderId="0" xfId="1011" applyNumberFormat="1" applyFont="1" applyFill="1" applyBorder="1" applyAlignment="1" applyProtection="1">
      <alignment horizontal="right" vertical="center"/>
    </xf>
    <xf numFmtId="177" fontId="36" fillId="0" borderId="0" xfId="510" applyNumberFormat="1" applyFont="1" applyFill="1" applyAlignment="1" applyProtection="1"/>
    <xf numFmtId="180" fontId="29" fillId="0" borderId="10" xfId="1011" applyNumberFormat="1" applyFont="1" applyFill="1" applyBorder="1" applyAlignment="1" applyProtection="1">
      <alignment horizontal="center" vertical="center" wrapText="1"/>
    </xf>
    <xf numFmtId="0" fontId="29" fillId="0" borderId="1" xfId="1011" applyFont="1" applyFill="1" applyBorder="1" applyAlignment="1" applyProtection="1">
      <alignment horizontal="distributed" vertical="center" wrapText="1" indent="3"/>
    </xf>
    <xf numFmtId="180" fontId="29" fillId="0" borderId="1" xfId="1011" applyNumberFormat="1" applyFont="1" applyFill="1" applyBorder="1" applyAlignment="1" applyProtection="1">
      <alignment horizontal="center" vertical="center" wrapText="1"/>
    </xf>
    <xf numFmtId="0" fontId="40" fillId="0" borderId="0" xfId="1011" applyFont="1" applyFill="1" applyAlignment="1" applyProtection="1">
      <alignment horizontal="center" vertical="center" wrapText="1"/>
    </xf>
    <xf numFmtId="0" fontId="40" fillId="0" borderId="0" xfId="1011" applyFont="1" applyFill="1" applyAlignment="1" applyProtection="1">
      <alignment horizontal="center" vertical="center"/>
    </xf>
    <xf numFmtId="0" fontId="39" fillId="2" borderId="15" xfId="0" applyFont="1" applyFill="1" applyBorder="1" applyAlignment="1" applyProtection="1">
      <alignment horizontal="left" vertical="center"/>
    </xf>
    <xf numFmtId="49" fontId="39" fillId="0" borderId="1" xfId="0" applyNumberFormat="1" applyFont="1" applyFill="1" applyBorder="1" applyAlignment="1" applyProtection="1">
      <alignment horizontal="left" vertical="center" wrapText="1"/>
    </xf>
    <xf numFmtId="3" fontId="39" fillId="0" borderId="1" xfId="0" applyNumberFormat="1" applyFont="1" applyFill="1" applyBorder="1" applyAlignment="1" applyProtection="1">
      <alignment horizontal="right" vertical="center"/>
    </xf>
    <xf numFmtId="198" fontId="29" fillId="0" borderId="1" xfId="32" applyNumberFormat="1" applyFont="1" applyFill="1" applyBorder="1" applyAlignment="1" applyProtection="1">
      <alignment horizontal="right" vertical="center" wrapText="1" shrinkToFit="1"/>
      <protection locked="0"/>
    </xf>
    <xf numFmtId="0" fontId="36" fillId="0" borderId="0" xfId="1010" applyFont="1" applyFill="1" applyProtection="1">
      <alignment vertical="center"/>
    </xf>
    <xf numFmtId="49" fontId="27" fillId="0" borderId="1" xfId="0" applyNumberFormat="1" applyFont="1" applyFill="1" applyBorder="1" applyAlignment="1" applyProtection="1">
      <alignment horizontal="left" vertical="center" wrapText="1"/>
    </xf>
    <xf numFmtId="0" fontId="27" fillId="2" borderId="15" xfId="0" applyFont="1" applyFill="1" applyBorder="1" applyAlignment="1" applyProtection="1">
      <alignment horizontal="left" vertical="center"/>
    </xf>
    <xf numFmtId="49" fontId="27" fillId="2" borderId="1" xfId="0" applyNumberFormat="1" applyFont="1" applyFill="1" applyBorder="1" applyAlignment="1" applyProtection="1">
      <alignment horizontal="left" vertical="center" wrapText="1"/>
    </xf>
    <xf numFmtId="3" fontId="27" fillId="2" borderId="1" xfId="0" applyNumberFormat="1" applyFont="1" applyFill="1" applyBorder="1" applyAlignment="1" applyProtection="1">
      <alignment horizontal="right" vertical="center"/>
      <protection locked="0"/>
    </xf>
    <xf numFmtId="3" fontId="27" fillId="0" borderId="1" xfId="0" applyNumberFormat="1" applyFont="1" applyFill="1" applyBorder="1" applyAlignment="1" applyProtection="1">
      <alignment horizontal="right" vertical="center"/>
    </xf>
    <xf numFmtId="49" fontId="39" fillId="2" borderId="1" xfId="0" applyNumberFormat="1" applyFont="1" applyFill="1" applyBorder="1" applyAlignment="1" applyProtection="1">
      <alignment horizontal="left" vertical="center" wrapText="1"/>
    </xf>
    <xf numFmtId="3" fontId="39" fillId="2" borderId="1" xfId="0" applyNumberFormat="1" applyFont="1" applyFill="1" applyBorder="1" applyAlignment="1" applyProtection="1">
      <alignment horizontal="right" vertical="center"/>
      <protection locked="0"/>
    </xf>
    <xf numFmtId="198" fontId="30" fillId="0" borderId="1" xfId="32" applyNumberFormat="1" applyFont="1" applyFill="1" applyBorder="1" applyAlignment="1" applyProtection="1">
      <alignment horizontal="right" vertical="center" wrapText="1" shrinkToFit="1"/>
      <protection locked="0"/>
    </xf>
    <xf numFmtId="49" fontId="39" fillId="2" borderId="15" xfId="0" applyNumberFormat="1" applyFont="1" applyFill="1" applyBorder="1" applyAlignment="1" applyProtection="1">
      <alignment horizontal="left" vertical="center" wrapText="1"/>
    </xf>
    <xf numFmtId="49" fontId="27" fillId="2" borderId="15" xfId="0" applyNumberFormat="1" applyFont="1" applyFill="1" applyBorder="1" applyAlignment="1" applyProtection="1">
      <alignment horizontal="left" vertical="center" wrapText="1"/>
    </xf>
    <xf numFmtId="49" fontId="39" fillId="4" borderId="15" xfId="0" applyNumberFormat="1" applyFont="1" applyFill="1" applyBorder="1" applyAlignment="1" applyProtection="1">
      <alignment horizontal="left" vertical="center" wrapText="1"/>
    </xf>
    <xf numFmtId="49" fontId="39" fillId="4" borderId="4" xfId="0" applyNumberFormat="1" applyFont="1" applyFill="1" applyBorder="1" applyAlignment="1" applyProtection="1">
      <alignment horizontal="center" vertical="center" wrapText="1"/>
    </xf>
    <xf numFmtId="49" fontId="27" fillId="4" borderId="15" xfId="0" applyNumberFormat="1" applyFont="1" applyFill="1" applyBorder="1" applyAlignment="1" applyProtection="1">
      <alignment horizontal="left" vertical="center" wrapText="1"/>
    </xf>
    <xf numFmtId="49" fontId="27" fillId="4" borderId="4" xfId="0" applyNumberFormat="1" applyFont="1" applyFill="1" applyBorder="1" applyAlignment="1" applyProtection="1">
      <alignment horizontal="center" vertical="center" wrapText="1"/>
    </xf>
    <xf numFmtId="49" fontId="55" fillId="2" borderId="15" xfId="0" applyNumberFormat="1" applyFont="1" applyFill="1" applyBorder="1" applyAlignment="1" applyProtection="1">
      <alignment horizontal="distributed" vertical="center"/>
    </xf>
    <xf numFmtId="49" fontId="55" fillId="0" borderId="1" xfId="0" applyNumberFormat="1" applyFont="1" applyFill="1" applyBorder="1" applyAlignment="1" applyProtection="1">
      <alignment horizontal="distributed" vertical="center" wrapText="1"/>
    </xf>
    <xf numFmtId="49" fontId="29" fillId="0" borderId="10" xfId="1011" applyNumberFormat="1" applyFont="1" applyFill="1" applyBorder="1" applyAlignment="1" applyProtection="1">
      <alignment horizontal="left" vertical="center"/>
    </xf>
    <xf numFmtId="0" fontId="29" fillId="0" borderId="1" xfId="1011" applyFont="1" applyFill="1" applyBorder="1" applyAlignment="1" applyProtection="1">
      <alignment horizontal="left" vertical="center" wrapText="1"/>
    </xf>
    <xf numFmtId="177" fontId="29" fillId="0" borderId="1" xfId="23" applyNumberFormat="1" applyFont="1" applyFill="1" applyBorder="1" applyAlignment="1" applyProtection="1">
      <alignment horizontal="right" vertical="center" wrapText="1"/>
    </xf>
    <xf numFmtId="198" fontId="29" fillId="0" borderId="1" xfId="32" applyNumberFormat="1" applyFont="1" applyFill="1" applyBorder="1" applyAlignment="1" applyProtection="1">
      <alignment horizontal="right" vertical="center" wrapText="1"/>
    </xf>
    <xf numFmtId="0" fontId="30" fillId="0" borderId="1" xfId="1011" applyFont="1" applyFill="1" applyBorder="1" applyAlignment="1" applyProtection="1">
      <alignment horizontal="left" vertical="center" wrapText="1"/>
    </xf>
    <xf numFmtId="177" fontId="30" fillId="0" borderId="1" xfId="23" applyNumberFormat="1" applyFont="1" applyFill="1" applyBorder="1" applyAlignment="1" applyProtection="1">
      <alignment horizontal="right" vertical="center" wrapText="1"/>
    </xf>
    <xf numFmtId="198" fontId="30" fillId="0" borderId="1" xfId="32" applyNumberFormat="1" applyFont="1" applyFill="1" applyBorder="1" applyAlignment="1" applyProtection="1">
      <alignment horizontal="right" vertical="center" wrapText="1"/>
    </xf>
    <xf numFmtId="49" fontId="30" fillId="0" borderId="10" xfId="1011" applyNumberFormat="1" applyFont="1" applyFill="1" applyBorder="1" applyAlignment="1" applyProtection="1">
      <alignment horizontal="left" vertical="center"/>
    </xf>
    <xf numFmtId="49" fontId="30" fillId="0" borderId="10" xfId="1011" applyNumberFormat="1" applyFont="1" applyBorder="1" applyAlignment="1" applyProtection="1">
      <alignment horizontal="left" vertical="center"/>
    </xf>
    <xf numFmtId="0" fontId="30" fillId="4" borderId="1" xfId="1011" applyFont="1" applyFill="1" applyBorder="1" applyAlignment="1" applyProtection="1">
      <alignment horizontal="left" vertical="center" wrapText="1"/>
    </xf>
    <xf numFmtId="0" fontId="30" fillId="0" borderId="1" xfId="1010" applyFont="1" applyFill="1" applyBorder="1" applyAlignment="1" applyProtection="1">
      <alignment horizontal="left" vertical="center" wrapText="1"/>
    </xf>
    <xf numFmtId="0" fontId="29" fillId="0" borderId="1" xfId="1010" applyFont="1" applyFill="1" applyBorder="1" applyAlignment="1" applyProtection="1">
      <alignment horizontal="left" vertical="center" wrapText="1"/>
    </xf>
    <xf numFmtId="49" fontId="29" fillId="0" borderId="10" xfId="1011" applyNumberFormat="1" applyFont="1" applyFill="1" applyBorder="1" applyAlignment="1" applyProtection="1">
      <alignment horizontal="distributed" vertical="center" indent="1"/>
    </xf>
    <xf numFmtId="0" fontId="29" fillId="0" borderId="1" xfId="1011" applyFont="1" applyFill="1" applyBorder="1" applyAlignment="1" applyProtection="1">
      <alignment horizontal="distributed" vertical="center" wrapText="1" indent="1"/>
    </xf>
    <xf numFmtId="177" fontId="31" fillId="4" borderId="0" xfId="1011" applyNumberFormat="1" applyFill="1" applyProtection="1">
      <alignment vertical="center"/>
    </xf>
    <xf numFmtId="198" fontId="29" fillId="0" borderId="1" xfId="32" applyNumberFormat="1" applyFont="1" applyFill="1" applyBorder="1" applyAlignment="1" applyProtection="1">
      <alignment horizontal="right" vertical="center" wrapText="1" shrinkToFit="1"/>
    </xf>
    <xf numFmtId="0" fontId="36" fillId="0" borderId="0" xfId="1011" applyFont="1">
      <alignment vertical="center"/>
    </xf>
    <xf numFmtId="0" fontId="40" fillId="0" borderId="0" xfId="1011" applyFont="1" applyAlignment="1">
      <alignment horizontal="center" vertical="center"/>
    </xf>
    <xf numFmtId="180" fontId="31" fillId="0" borderId="0" xfId="1011" applyNumberFormat="1">
      <alignment vertical="center"/>
    </xf>
    <xf numFmtId="0" fontId="2" fillId="0" borderId="0" xfId="1011" applyFont="1" applyFill="1" applyAlignment="1">
      <alignment horizontal="center" vertical="center"/>
    </xf>
    <xf numFmtId="0" fontId="36" fillId="0" borderId="0" xfId="1011" applyFont="1" applyFill="1">
      <alignment vertical="center"/>
    </xf>
    <xf numFmtId="0" fontId="30" fillId="0" borderId="0" xfId="1011" applyFont="1" applyFill="1">
      <alignment vertical="center"/>
    </xf>
    <xf numFmtId="0" fontId="56" fillId="0" borderId="0" xfId="1011" applyFont="1" applyFill="1">
      <alignment vertical="center"/>
    </xf>
    <xf numFmtId="180" fontId="30" fillId="0" borderId="0" xfId="1011" applyNumberFormat="1" applyFont="1" applyFill="1" applyAlignment="1">
      <alignment horizontal="right" vertical="center"/>
    </xf>
    <xf numFmtId="180" fontId="29" fillId="0" borderId="10" xfId="1011" applyNumberFormat="1" applyFont="1" applyFill="1" applyBorder="1" applyAlignment="1">
      <alignment horizontal="center" vertical="center" wrapText="1"/>
    </xf>
    <xf numFmtId="0" fontId="29" fillId="0" borderId="1" xfId="1011" applyFont="1" applyFill="1" applyBorder="1" applyAlignment="1">
      <alignment horizontal="distributed" vertical="center" wrapText="1" indent="3"/>
    </xf>
    <xf numFmtId="0" fontId="57" fillId="0" borderId="0" xfId="1009" applyFont="1" applyFill="1" applyAlignment="1">
      <alignment vertical="center" wrapText="1"/>
    </xf>
    <xf numFmtId="3" fontId="39" fillId="0" borderId="1" xfId="0" applyNumberFormat="1" applyFont="1" applyFill="1" applyBorder="1" applyAlignment="1" applyProtection="1">
      <alignment horizontal="right" vertical="center"/>
      <protection locked="0"/>
    </xf>
    <xf numFmtId="0" fontId="36" fillId="0" borderId="0" xfId="1010" applyFont="1" applyFill="1">
      <alignment vertical="center"/>
    </xf>
    <xf numFmtId="198" fontId="29" fillId="0" borderId="1" xfId="32" applyNumberFormat="1" applyFont="1" applyFill="1" applyBorder="1" applyAlignment="1" applyProtection="1">
      <alignment horizontal="right" vertical="center" wrapText="1"/>
      <protection locked="0"/>
    </xf>
    <xf numFmtId="3" fontId="27" fillId="0" borderId="1" xfId="0" applyNumberFormat="1" applyFont="1" applyFill="1" applyBorder="1" applyAlignment="1" applyProtection="1">
      <alignment horizontal="right" vertical="center"/>
      <protection locked="0"/>
    </xf>
    <xf numFmtId="198" fontId="30" fillId="0" borderId="1" xfId="32" applyNumberFormat="1" applyFont="1" applyFill="1" applyBorder="1" applyAlignment="1" applyProtection="1">
      <alignment horizontal="right" vertical="center" wrapText="1"/>
      <protection locked="0"/>
    </xf>
    <xf numFmtId="0" fontId="30" fillId="2" borderId="15" xfId="0" applyFont="1" applyFill="1" applyBorder="1" applyAlignment="1" applyProtection="1">
      <alignment vertical="center"/>
    </xf>
    <xf numFmtId="0" fontId="29" fillId="0" borderId="10" xfId="1011" applyFont="1" applyFill="1" applyBorder="1" applyAlignment="1">
      <alignment horizontal="left" vertical="center"/>
    </xf>
    <xf numFmtId="0" fontId="29" fillId="0" borderId="1" xfId="1010" applyFont="1" applyFill="1" applyBorder="1" applyAlignment="1">
      <alignment horizontal="left" vertical="center"/>
    </xf>
    <xf numFmtId="202" fontId="29" fillId="0" borderId="1" xfId="23" applyNumberFormat="1" applyFont="1" applyFill="1" applyBorder="1" applyAlignment="1">
      <alignment horizontal="right" vertical="center" wrapText="1"/>
    </xf>
    <xf numFmtId="180" fontId="29" fillId="0" borderId="1" xfId="1011" applyNumberFormat="1" applyFont="1" applyFill="1" applyBorder="1" applyAlignment="1">
      <alignment horizontal="right" vertical="center" wrapText="1"/>
    </xf>
    <xf numFmtId="0" fontId="30" fillId="0" borderId="10" xfId="1011" applyFont="1" applyFill="1" applyBorder="1" applyAlignment="1">
      <alignment horizontal="left" vertical="center"/>
    </xf>
    <xf numFmtId="0" fontId="30" fillId="0" borderId="1" xfId="1011" applyFont="1" applyFill="1" applyBorder="1" applyAlignment="1">
      <alignment horizontal="left" vertical="center"/>
    </xf>
    <xf numFmtId="202" fontId="30" fillId="0" borderId="1" xfId="23" applyNumberFormat="1" applyFont="1" applyFill="1" applyBorder="1" applyAlignment="1">
      <alignment horizontal="right" vertical="center" wrapText="1"/>
    </xf>
    <xf numFmtId="180" fontId="30" fillId="0" borderId="1" xfId="1011" applyNumberFormat="1" applyFont="1" applyFill="1" applyBorder="1" applyAlignment="1">
      <alignment horizontal="right" vertical="center" wrapText="1"/>
    </xf>
    <xf numFmtId="177" fontId="30" fillId="0" borderId="1" xfId="23" applyNumberFormat="1" applyFont="1" applyFill="1" applyBorder="1" applyAlignment="1" applyProtection="1">
      <alignment horizontal="right" vertical="center" wrapText="1"/>
      <protection locked="0"/>
    </xf>
    <xf numFmtId="0" fontId="30" fillId="0" borderId="10" xfId="1011" applyFont="1" applyBorder="1" applyAlignment="1">
      <alignment horizontal="left" vertical="center"/>
    </xf>
    <xf numFmtId="0" fontId="30" fillId="4" borderId="1" xfId="1011" applyFont="1" applyFill="1" applyBorder="1" applyAlignment="1">
      <alignment horizontal="left" vertical="center"/>
    </xf>
    <xf numFmtId="202" fontId="30" fillId="4" borderId="1" xfId="23" applyNumberFormat="1" applyFont="1" applyFill="1" applyBorder="1" applyAlignment="1">
      <alignment horizontal="right" vertical="center" wrapText="1"/>
    </xf>
    <xf numFmtId="180" fontId="30" fillId="4" borderId="1" xfId="1011" applyNumberFormat="1" applyFont="1" applyFill="1" applyBorder="1" applyAlignment="1">
      <alignment horizontal="right" vertical="center" wrapText="1"/>
    </xf>
    <xf numFmtId="0" fontId="30" fillId="0" borderId="10" xfId="1011" applyFont="1" applyFill="1" applyBorder="1">
      <alignment vertical="center"/>
    </xf>
    <xf numFmtId="0" fontId="29" fillId="0" borderId="1" xfId="1011" applyFont="1" applyFill="1" applyBorder="1" applyAlignment="1">
      <alignment horizontal="distributed" vertical="center" indent="1"/>
    </xf>
    <xf numFmtId="0" fontId="54" fillId="0" borderId="1" xfId="0" applyNumberFormat="1" applyFont="1" applyFill="1" applyBorder="1" applyAlignment="1" applyProtection="1">
      <alignment horizontal="left" vertical="center"/>
    </xf>
    <xf numFmtId="3" fontId="29" fillId="5" borderId="1" xfId="0" applyNumberFormat="1" applyFont="1" applyFill="1" applyBorder="1" applyAlignment="1" applyProtection="1">
      <alignment horizontal="right" vertical="center"/>
    </xf>
    <xf numFmtId="180" fontId="31" fillId="0" borderId="0" xfId="1011" applyNumberFormat="1" applyFill="1" applyProtection="1">
      <alignment vertical="center"/>
    </xf>
    <xf numFmtId="49" fontId="39" fillId="0" borderId="10" xfId="996" applyNumberFormat="1" applyFont="1" applyFill="1" applyBorder="1" applyAlignment="1" applyProtection="1">
      <alignment horizontal="left" vertical="center"/>
    </xf>
    <xf numFmtId="3" fontId="29" fillId="0" borderId="1" xfId="0" applyNumberFormat="1" applyFont="1" applyFill="1" applyBorder="1" applyAlignment="1" applyProtection="1">
      <alignment horizontal="right" vertical="center"/>
    </xf>
    <xf numFmtId="0" fontId="29" fillId="4" borderId="1" xfId="1011" applyFont="1" applyFill="1" applyBorder="1" applyAlignment="1" applyProtection="1">
      <alignment horizontal="left" vertical="center" wrapText="1"/>
    </xf>
    <xf numFmtId="3" fontId="29" fillId="4" borderId="1" xfId="0" applyNumberFormat="1" applyFont="1" applyFill="1" applyBorder="1" applyAlignment="1" applyProtection="1">
      <alignment horizontal="right" vertical="center"/>
    </xf>
    <xf numFmtId="3" fontId="29" fillId="4" borderId="1" xfId="0" applyNumberFormat="1" applyFont="1" applyFill="1" applyBorder="1" applyAlignment="1" applyProtection="1">
      <alignment horizontal="right" vertical="center"/>
      <protection locked="0"/>
    </xf>
    <xf numFmtId="49" fontId="27" fillId="0" borderId="10" xfId="996" applyNumberFormat="1" applyFont="1" applyBorder="1" applyAlignment="1" applyProtection="1">
      <alignment horizontal="left" vertical="center"/>
    </xf>
    <xf numFmtId="3" fontId="30" fillId="4" borderId="1" xfId="0" applyNumberFormat="1" applyFont="1" applyFill="1" applyBorder="1" applyAlignment="1" applyProtection="1">
      <alignment horizontal="right" vertical="center"/>
    </xf>
    <xf numFmtId="3" fontId="30" fillId="4" borderId="1" xfId="0" applyNumberFormat="1" applyFont="1" applyFill="1" applyBorder="1" applyAlignment="1" applyProtection="1">
      <alignment horizontal="right" vertical="center"/>
      <protection locked="0"/>
    </xf>
    <xf numFmtId="198" fontId="30" fillId="4" borderId="1" xfId="32" applyNumberFormat="1" applyFont="1" applyFill="1" applyBorder="1" applyAlignment="1" applyProtection="1">
      <alignment horizontal="right" vertical="center" wrapText="1"/>
      <protection locked="0"/>
    </xf>
    <xf numFmtId="49" fontId="27" fillId="0" borderId="10" xfId="996"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right" vertical="center"/>
    </xf>
    <xf numFmtId="3" fontId="30" fillId="0" borderId="1" xfId="0" applyNumberFormat="1" applyFont="1" applyFill="1" applyBorder="1" applyAlignment="1" applyProtection="1">
      <alignment horizontal="right" vertical="center"/>
      <protection locked="0"/>
    </xf>
    <xf numFmtId="3" fontId="29" fillId="0" borderId="1" xfId="0" applyNumberFormat="1" applyFont="1" applyFill="1" applyBorder="1" applyAlignment="1" applyProtection="1">
      <alignment horizontal="right" vertical="center"/>
      <protection locked="0"/>
    </xf>
    <xf numFmtId="0" fontId="31" fillId="0" borderId="10" xfId="1011" applyFill="1" applyBorder="1" applyAlignment="1" applyProtection="1">
      <alignment horizontal="left" vertical="center"/>
    </xf>
    <xf numFmtId="3" fontId="31" fillId="0" borderId="0" xfId="1011" applyNumberFormat="1" applyFill="1" applyProtection="1">
      <alignment vertical="center"/>
    </xf>
    <xf numFmtId="0" fontId="29" fillId="0" borderId="10" xfId="1011" applyFont="1" applyFill="1" applyBorder="1" applyAlignment="1" applyProtection="1">
      <alignment horizontal="left" vertical="center"/>
    </xf>
    <xf numFmtId="0" fontId="29" fillId="0" borderId="1" xfId="1010" applyFont="1" applyFill="1" applyBorder="1" applyAlignment="1" applyProtection="1">
      <alignment horizontal="left" vertical="center"/>
    </xf>
    <xf numFmtId="0" fontId="30" fillId="0" borderId="10" xfId="1011" applyFont="1" applyFill="1" applyBorder="1" applyAlignment="1" applyProtection="1">
      <alignment horizontal="left" vertical="center"/>
    </xf>
    <xf numFmtId="0" fontId="30" fillId="0" borderId="1" xfId="1011" applyFont="1" applyFill="1" applyBorder="1" applyAlignment="1" applyProtection="1">
      <alignment horizontal="left" vertical="center"/>
    </xf>
    <xf numFmtId="180" fontId="30" fillId="0" borderId="1" xfId="1011" applyNumberFormat="1" applyFont="1" applyFill="1" applyBorder="1" applyAlignment="1" applyProtection="1">
      <alignment horizontal="right" vertical="center" wrapText="1"/>
      <protection locked="0"/>
    </xf>
    <xf numFmtId="3" fontId="31" fillId="0" borderId="0" xfId="1011" applyNumberFormat="1">
      <alignment vertical="center"/>
    </xf>
    <xf numFmtId="0" fontId="1" fillId="0" borderId="0" xfId="0" applyFont="1" applyFill="1" applyBorder="1" applyAlignment="1"/>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4" xfId="0" applyFont="1" applyFill="1" applyBorder="1" applyAlignment="1">
      <alignment horizontal="center" vertical="center"/>
    </xf>
    <xf numFmtId="0" fontId="27" fillId="0" borderId="0" xfId="0" applyFont="1" applyAlignment="1">
      <alignment horizontal="right"/>
    </xf>
    <xf numFmtId="0" fontId="29" fillId="0" borderId="4" xfId="1014" applyFont="1" applyBorder="1" applyAlignment="1">
      <alignment horizontal="center" vertical="center"/>
    </xf>
    <xf numFmtId="0" fontId="29" fillId="0" borderId="10" xfId="1014" applyFont="1" applyBorder="1" applyAlignment="1">
      <alignment horizontal="center" vertical="center"/>
    </xf>
    <xf numFmtId="0" fontId="29" fillId="0" borderId="12" xfId="1014" applyFont="1" applyBorder="1" applyAlignment="1">
      <alignment horizontal="center" vertical="center"/>
    </xf>
    <xf numFmtId="0" fontId="29" fillId="0" borderId="2" xfId="1014" applyFont="1" applyBorder="1" applyAlignment="1">
      <alignment horizontal="center" vertical="center"/>
    </xf>
    <xf numFmtId="49" fontId="29" fillId="0" borderId="1" xfId="782" applyNumberFormat="1" applyFont="1" applyFill="1" applyBorder="1" applyAlignment="1" applyProtection="1">
      <alignment horizontal="center" vertical="center"/>
    </xf>
    <xf numFmtId="201" fontId="60" fillId="0" borderId="1" xfId="0" applyNumberFormat="1" applyFont="1" applyFill="1" applyBorder="1" applyAlignment="1">
      <alignment horizontal="center" vertical="center"/>
    </xf>
    <xf numFmtId="198" fontId="60" fillId="0" borderId="1" xfId="0" applyNumberFormat="1" applyFont="1" applyFill="1" applyBorder="1" applyAlignment="1">
      <alignment horizontal="center" vertical="center"/>
    </xf>
    <xf numFmtId="0" fontId="61" fillId="0" borderId="0" xfId="0" applyFont="1" applyFill="1" applyBorder="1" applyAlignment="1">
      <alignment horizontal="left" vertical="top" wrapText="1"/>
    </xf>
    <xf numFmtId="0" fontId="62" fillId="0" borderId="0" xfId="912" applyFont="1" applyAlignment="1"/>
    <xf numFmtId="0" fontId="27" fillId="0" borderId="0" xfId="0" applyFont="1" applyAlignment="1">
      <alignment horizontal="right" vertical="center"/>
    </xf>
    <xf numFmtId="0" fontId="29" fillId="0" borderId="1" xfId="1014" applyFont="1" applyBorder="1" applyAlignment="1">
      <alignment horizontal="center" vertical="center" wrapText="1"/>
    </xf>
    <xf numFmtId="0" fontId="29" fillId="0" borderId="1" xfId="0" applyFont="1" applyBorder="1" applyAlignment="1">
      <alignment horizontal="left" vertical="center"/>
    </xf>
    <xf numFmtId="177" fontId="29" fillId="0" borderId="1" xfId="23" applyNumberFormat="1" applyFont="1" applyBorder="1" applyAlignment="1">
      <alignment horizontal="right" vertical="center" wrapText="1"/>
    </xf>
    <xf numFmtId="0" fontId="27" fillId="0" borderId="1" xfId="0" applyFont="1" applyBorder="1" applyAlignment="1">
      <alignment horizontal="left" vertical="center"/>
    </xf>
    <xf numFmtId="177" fontId="27" fillId="0" borderId="1" xfId="0" applyNumberFormat="1" applyFont="1" applyBorder="1" applyAlignment="1">
      <alignment horizontal="right" vertical="center" wrapText="1"/>
    </xf>
    <xf numFmtId="0" fontId="31" fillId="0" borderId="0" xfId="1011" applyFont="1" applyFill="1">
      <alignment vertical="center"/>
    </xf>
    <xf numFmtId="0" fontId="31" fillId="0" borderId="0" xfId="1011" applyFont="1">
      <alignment vertical="center"/>
    </xf>
    <xf numFmtId="180" fontId="31" fillId="0" borderId="0" xfId="1011" applyNumberFormat="1" applyFont="1">
      <alignment vertical="center"/>
    </xf>
    <xf numFmtId="177" fontId="31" fillId="0" borderId="0" xfId="1011" applyNumberFormat="1">
      <alignment vertical="center"/>
    </xf>
    <xf numFmtId="0" fontId="53" fillId="0" borderId="0" xfId="758" applyFont="1" applyAlignment="1">
      <alignment horizontal="center" vertical="center"/>
    </xf>
    <xf numFmtId="0" fontId="0" fillId="0" borderId="0" xfId="758" applyFont="1" applyAlignment="1">
      <alignment horizontal="right"/>
    </xf>
    <xf numFmtId="180" fontId="29" fillId="0" borderId="11" xfId="1011" applyNumberFormat="1" applyFont="1" applyBorder="1" applyAlignment="1">
      <alignment horizontal="center" vertical="center" wrapText="1"/>
    </xf>
    <xf numFmtId="177" fontId="31" fillId="4" borderId="0" xfId="510" applyNumberFormat="1" applyFont="1" applyFill="1" applyAlignment="1">
      <alignment horizontal="center" vertical="center" wrapText="1"/>
    </xf>
    <xf numFmtId="0" fontId="39" fillId="0" borderId="1" xfId="0" applyFont="1" applyFill="1" applyBorder="1" applyAlignment="1">
      <alignment horizontal="left" vertical="center" wrapText="1"/>
    </xf>
    <xf numFmtId="177" fontId="39" fillId="0" borderId="12" xfId="0" applyNumberFormat="1" applyFont="1" applyFill="1" applyBorder="1" applyAlignment="1">
      <alignment vertical="center" wrapText="1"/>
    </xf>
    <xf numFmtId="177" fontId="39" fillId="0" borderId="1" xfId="0" applyNumberFormat="1" applyFont="1" applyFill="1" applyBorder="1" applyAlignment="1">
      <alignment vertical="center" wrapText="1"/>
    </xf>
    <xf numFmtId="0" fontId="63" fillId="0" borderId="1" xfId="915" applyFont="1" applyFill="1" applyBorder="1" applyAlignment="1">
      <alignment horizontal="left" vertical="center" wrapText="1"/>
    </xf>
    <xf numFmtId="177" fontId="27" fillId="0" borderId="12" xfId="0" applyNumberFormat="1" applyFont="1" applyFill="1" applyBorder="1" applyAlignment="1">
      <alignment vertical="center" wrapText="1"/>
    </xf>
    <xf numFmtId="177" fontId="27" fillId="0" borderId="1" xfId="0" applyNumberFormat="1" applyFont="1" applyFill="1" applyBorder="1" applyAlignment="1">
      <alignment vertical="center" wrapText="1"/>
    </xf>
    <xf numFmtId="176" fontId="54" fillId="0" borderId="1" xfId="0" applyNumberFormat="1" applyFont="1" applyFill="1" applyBorder="1" applyAlignment="1">
      <alignment horizontal="center" vertical="center" wrapText="1"/>
    </xf>
    <xf numFmtId="176" fontId="54" fillId="0" borderId="1" xfId="0" applyNumberFormat="1" applyFont="1" applyFill="1" applyBorder="1" applyAlignment="1">
      <alignment horizontal="left" vertical="center" wrapText="1"/>
    </xf>
    <xf numFmtId="0" fontId="8" fillId="0" borderId="0" xfId="758" applyFont="1" applyFill="1" applyBorder="1" applyAlignment="1">
      <alignment horizontal="center" vertical="center"/>
    </xf>
    <xf numFmtId="0" fontId="27" fillId="0" borderId="0" xfId="758" applyFont="1" applyBorder="1" applyAlignment="1">
      <alignment horizontal="left" vertical="center"/>
    </xf>
    <xf numFmtId="0" fontId="27" fillId="0" borderId="0" xfId="758" applyFont="1" applyBorder="1" applyAlignment="1">
      <alignment horizontal="right" vertical="center"/>
    </xf>
    <xf numFmtId="0" fontId="29" fillId="0" borderId="1" xfId="0" applyFont="1" applyBorder="1" applyAlignment="1">
      <alignment horizontal="center" vertical="center" wrapText="1"/>
    </xf>
    <xf numFmtId="201" fontId="39" fillId="0" borderId="1" xfId="761" applyNumberFormat="1" applyFont="1" applyFill="1" applyBorder="1" applyAlignment="1">
      <alignment horizontal="left" vertical="center"/>
    </xf>
    <xf numFmtId="177" fontId="39" fillId="0" borderId="1" xfId="761" applyNumberFormat="1" applyFont="1" applyFill="1" applyBorder="1" applyAlignment="1">
      <alignment horizontal="right" vertical="center" wrapText="1"/>
    </xf>
    <xf numFmtId="201" fontId="27" fillId="0" borderId="1" xfId="761" applyNumberFormat="1" applyFont="1" applyFill="1" applyBorder="1" applyAlignment="1">
      <alignment horizontal="left" vertical="center"/>
    </xf>
    <xf numFmtId="177" fontId="27" fillId="5" borderId="1" xfId="0" applyNumberFormat="1" applyFont="1" applyFill="1" applyBorder="1" applyAlignment="1" applyProtection="1">
      <alignment horizontal="center" vertical="center" wrapText="1"/>
    </xf>
    <xf numFmtId="177" fontId="27" fillId="0" borderId="1" xfId="761" applyNumberFormat="1" applyFont="1" applyFill="1" applyBorder="1" applyAlignment="1">
      <alignment horizontal="right" vertical="center" wrapText="1"/>
    </xf>
    <xf numFmtId="0" fontId="39" fillId="0" borderId="1" xfId="761" applyFont="1" applyFill="1" applyBorder="1" applyAlignment="1">
      <alignment horizontal="center" vertical="center"/>
    </xf>
    <xf numFmtId="0" fontId="28" fillId="0" borderId="0" xfId="1011" applyFont="1">
      <alignment vertical="center"/>
    </xf>
    <xf numFmtId="0" fontId="2" fillId="4" borderId="0" xfId="1011" applyFont="1" applyFill="1" applyAlignment="1">
      <alignment horizontal="center" vertical="center"/>
    </xf>
    <xf numFmtId="0" fontId="36" fillId="4" borderId="0" xfId="1011" applyFont="1" applyFill="1">
      <alignment vertical="center"/>
    </xf>
    <xf numFmtId="0" fontId="27" fillId="0" borderId="0" xfId="1011" applyFont="1">
      <alignment vertical="center"/>
    </xf>
    <xf numFmtId="0" fontId="56" fillId="4" borderId="0" xfId="1011" applyFont="1" applyFill="1">
      <alignment vertical="center"/>
    </xf>
    <xf numFmtId="180" fontId="30" fillId="4" borderId="0" xfId="1011" applyNumberFormat="1" applyFont="1" applyFill="1" applyBorder="1" applyAlignment="1">
      <alignment horizontal="right" vertical="center"/>
    </xf>
    <xf numFmtId="180" fontId="29" fillId="4" borderId="1" xfId="1011" applyNumberFormat="1" applyFont="1" applyFill="1" applyBorder="1" applyAlignment="1">
      <alignment horizontal="center" vertical="center" wrapText="1"/>
    </xf>
    <xf numFmtId="0" fontId="29" fillId="4" borderId="1" xfId="1011" applyFont="1" applyFill="1" applyBorder="1" applyAlignment="1">
      <alignment horizontal="distributed" vertical="center" wrapText="1" indent="3"/>
    </xf>
    <xf numFmtId="0" fontId="39" fillId="2" borderId="1" xfId="0" applyFont="1" applyFill="1" applyBorder="1" applyAlignment="1" applyProtection="1">
      <alignment horizontal="left" vertical="center"/>
    </xf>
    <xf numFmtId="3" fontId="39" fillId="0" borderId="1" xfId="0" applyNumberFormat="1" applyFont="1" applyFill="1" applyBorder="1" applyAlignment="1" applyProtection="1">
      <alignment horizontal="center" vertical="center"/>
      <protection locked="0"/>
    </xf>
    <xf numFmtId="198" fontId="29" fillId="0" borderId="1" xfId="32" applyNumberFormat="1" applyFont="1" applyFill="1" applyBorder="1" applyAlignment="1" applyProtection="1">
      <alignment horizontal="center" vertical="center" wrapText="1" shrinkToFit="1"/>
      <protection locked="0"/>
    </xf>
    <xf numFmtId="0" fontId="27" fillId="2" borderId="1" xfId="0" applyFont="1" applyFill="1" applyBorder="1" applyAlignment="1" applyProtection="1">
      <alignment horizontal="left" vertical="center"/>
    </xf>
    <xf numFmtId="3" fontId="27" fillId="0" borderId="1" xfId="0" applyNumberFormat="1" applyFont="1" applyFill="1" applyBorder="1" applyAlignment="1" applyProtection="1">
      <alignment horizontal="center" vertical="center"/>
      <protection locked="0"/>
    </xf>
    <xf numFmtId="198" fontId="30" fillId="0" borderId="1" xfId="32" applyNumberFormat="1" applyFont="1" applyFill="1" applyBorder="1" applyAlignment="1" applyProtection="1">
      <alignment horizontal="center" vertical="center" wrapText="1" shrinkToFit="1"/>
      <protection locked="0"/>
    </xf>
    <xf numFmtId="0" fontId="30" fillId="2" borderId="1" xfId="0" applyFont="1" applyFill="1" applyBorder="1" applyAlignment="1" applyProtection="1">
      <alignment horizontal="left" vertical="center"/>
      <protection locked="0"/>
    </xf>
    <xf numFmtId="0" fontId="27" fillId="2" borderId="1" xfId="0" applyFont="1" applyFill="1" applyBorder="1" applyAlignment="1" applyProtection="1">
      <alignment horizontal="left" vertical="center"/>
      <protection locked="0"/>
    </xf>
    <xf numFmtId="0" fontId="29" fillId="0" borderId="1" xfId="0" applyFont="1" applyFill="1" applyBorder="1" applyAlignment="1">
      <alignment horizontal="left" vertical="center"/>
    </xf>
    <xf numFmtId="49" fontId="29" fillId="0" borderId="1" xfId="0" applyNumberFormat="1" applyFont="1" applyFill="1" applyBorder="1" applyAlignment="1">
      <alignment vertical="center" wrapText="1"/>
    </xf>
    <xf numFmtId="177" fontId="29" fillId="0" borderId="1" xfId="23" applyNumberFormat="1" applyFont="1" applyFill="1" applyBorder="1" applyAlignment="1" applyProtection="1">
      <alignment horizontal="center" vertical="center" wrapText="1"/>
      <protection locked="0"/>
    </xf>
    <xf numFmtId="0" fontId="64" fillId="0" borderId="0" xfId="1011" applyFont="1">
      <alignment vertical="center"/>
    </xf>
    <xf numFmtId="0" fontId="30" fillId="2" borderId="1" xfId="0" applyFont="1" applyFill="1" applyBorder="1" applyAlignment="1" applyProtection="1">
      <alignment horizontal="left" vertical="center"/>
    </xf>
    <xf numFmtId="49" fontId="27" fillId="2" borderId="1" xfId="0" applyNumberFormat="1" applyFont="1" applyFill="1" applyBorder="1" applyAlignment="1" applyProtection="1">
      <alignment vertical="center" wrapText="1"/>
    </xf>
    <xf numFmtId="49" fontId="39" fillId="2" borderId="1" xfId="0" applyNumberFormat="1" applyFont="1" applyFill="1" applyBorder="1" applyAlignment="1" applyProtection="1">
      <alignment vertical="center" wrapText="1"/>
    </xf>
    <xf numFmtId="49" fontId="27" fillId="0" borderId="1" xfId="0" applyNumberFormat="1" applyFont="1" applyFill="1" applyBorder="1" applyAlignment="1" applyProtection="1">
      <alignment horizontal="left" vertical="center"/>
    </xf>
    <xf numFmtId="49" fontId="27" fillId="2" borderId="1" xfId="0" applyNumberFormat="1"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vertical="center"/>
    </xf>
    <xf numFmtId="3" fontId="29" fillId="0" borderId="1" xfId="0" applyNumberFormat="1" applyFont="1" applyFill="1" applyBorder="1" applyAlignment="1" applyProtection="1">
      <alignment horizontal="center" vertical="center"/>
      <protection locked="0"/>
    </xf>
    <xf numFmtId="49" fontId="30" fillId="0" borderId="1" xfId="0" applyNumberFormat="1" applyFont="1" applyFill="1" applyBorder="1" applyAlignment="1" applyProtection="1">
      <alignment horizontal="left" vertical="center" wrapText="1"/>
    </xf>
    <xf numFmtId="3" fontId="30" fillId="0" borderId="1" xfId="0" applyNumberFormat="1" applyFont="1" applyFill="1" applyBorder="1" applyAlignment="1" applyProtection="1">
      <alignment horizontal="center" vertical="center"/>
      <protection locked="0"/>
    </xf>
    <xf numFmtId="49" fontId="27" fillId="0" borderId="1" xfId="0" applyNumberFormat="1" applyFont="1" applyFill="1" applyBorder="1" applyAlignment="1" applyProtection="1">
      <alignment vertical="center" wrapText="1"/>
    </xf>
    <xf numFmtId="49" fontId="42" fillId="0" borderId="1" xfId="0" applyNumberFormat="1" applyFont="1" applyFill="1" applyBorder="1" applyAlignment="1" applyProtection="1">
      <alignment horizontal="left" vertical="center" wrapText="1"/>
    </xf>
    <xf numFmtId="49" fontId="30" fillId="4" borderId="1" xfId="0" applyNumberFormat="1" applyFont="1" applyFill="1" applyBorder="1" applyAlignment="1" applyProtection="1">
      <alignment horizontal="left" vertical="center" wrapText="1"/>
    </xf>
    <xf numFmtId="0" fontId="42" fillId="0" borderId="1" xfId="0" applyFont="1" applyFill="1" applyBorder="1" applyAlignment="1" applyProtection="1">
      <alignment horizontal="left" vertical="center"/>
    </xf>
    <xf numFmtId="49" fontId="29" fillId="4"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left" vertical="center"/>
      <protection locked="0"/>
    </xf>
    <xf numFmtId="177" fontId="29" fillId="0" borderId="1" xfId="23" applyNumberFormat="1" applyFont="1" applyFill="1" applyBorder="1" applyAlignment="1" applyProtection="1">
      <alignment horizontal="center" vertical="center" wrapText="1" shrinkToFit="1"/>
      <protection locked="0"/>
    </xf>
    <xf numFmtId="49" fontId="39" fillId="0" borderId="1" xfId="0" applyNumberFormat="1" applyFont="1" applyFill="1" applyBorder="1" applyAlignment="1" applyProtection="1">
      <alignment horizontal="left" vertical="center" wrapText="1"/>
      <protection locked="0"/>
    </xf>
    <xf numFmtId="49" fontId="30" fillId="2" borderId="1" xfId="0" applyNumberFormat="1" applyFont="1" applyFill="1" applyBorder="1" applyAlignment="1" applyProtection="1">
      <alignment horizontal="left" vertical="center" wrapText="1"/>
      <protection locked="0"/>
    </xf>
    <xf numFmtId="49" fontId="27" fillId="0" borderId="1" xfId="0" applyNumberFormat="1" applyFont="1" applyFill="1" applyBorder="1" applyAlignment="1" applyProtection="1">
      <alignment horizontal="left" vertical="center" wrapText="1"/>
      <protection locked="0"/>
    </xf>
    <xf numFmtId="0" fontId="30" fillId="0" borderId="1" xfId="0" applyFont="1" applyFill="1" applyBorder="1" applyAlignment="1">
      <alignment horizontal="left" vertical="center"/>
    </xf>
    <xf numFmtId="49" fontId="29" fillId="4" borderId="1" xfId="1017" applyNumberFormat="1" applyFont="1" applyFill="1" applyBorder="1" applyAlignment="1" applyProtection="1">
      <alignment horizontal="left" vertical="center"/>
    </xf>
    <xf numFmtId="0" fontId="29" fillId="0" borderId="1" xfId="1011" applyFont="1" applyFill="1" applyBorder="1" applyAlignment="1">
      <alignment horizontal="center" vertical="center" wrapText="1"/>
    </xf>
    <xf numFmtId="3" fontId="39" fillId="0" borderId="1" xfId="0" applyNumberFormat="1" applyFont="1" applyFill="1" applyBorder="1" applyAlignment="1" applyProtection="1">
      <alignment horizontal="center" vertical="center"/>
    </xf>
    <xf numFmtId="198" fontId="29" fillId="0" borderId="4" xfId="32" applyNumberFormat="1" applyFont="1" applyFill="1" applyBorder="1" applyAlignment="1" applyProtection="1">
      <alignment horizontal="center" vertical="center" wrapText="1" shrinkToFit="1"/>
      <protection locked="0"/>
    </xf>
    <xf numFmtId="198" fontId="30" fillId="0" borderId="0" xfId="32" applyNumberFormat="1" applyFont="1" applyFill="1" applyBorder="1" applyAlignment="1" applyProtection="1">
      <alignment horizontal="right" vertical="center" wrapText="1" shrinkToFit="1"/>
      <protection locked="0"/>
    </xf>
    <xf numFmtId="198" fontId="30" fillId="0" borderId="2" xfId="32" applyNumberFormat="1" applyFont="1" applyFill="1" applyBorder="1" applyAlignment="1" applyProtection="1">
      <alignment horizontal="right" vertical="center" wrapText="1" shrinkToFit="1"/>
      <protection locked="0"/>
    </xf>
    <xf numFmtId="0" fontId="65" fillId="0" borderId="0" xfId="510" applyFont="1" applyFill="1" applyAlignment="1"/>
    <xf numFmtId="0" fontId="66" fillId="0" borderId="0" xfId="1011" applyFont="1" applyFill="1" applyAlignment="1">
      <alignment horizontal="center" vertical="center" wrapText="1"/>
    </xf>
    <xf numFmtId="0" fontId="65" fillId="0" borderId="0" xfId="1011" applyFont="1" applyFill="1">
      <alignment vertical="center"/>
    </xf>
    <xf numFmtId="180" fontId="65" fillId="0" borderId="0" xfId="1011" applyNumberFormat="1" applyFont="1" applyFill="1">
      <alignment vertical="center"/>
    </xf>
    <xf numFmtId="0" fontId="58" fillId="0" borderId="0" xfId="1011" applyFont="1" applyFill="1" applyAlignment="1">
      <alignment horizontal="center" vertical="center"/>
    </xf>
    <xf numFmtId="0" fontId="67" fillId="0" borderId="0" xfId="1011" applyFont="1" applyFill="1">
      <alignment vertical="center"/>
    </xf>
    <xf numFmtId="0" fontId="42" fillId="0" borderId="0" xfId="1011" applyFont="1" applyFill="1">
      <alignment vertical="center"/>
    </xf>
    <xf numFmtId="180" fontId="42" fillId="0" borderId="0" xfId="1011" applyNumberFormat="1" applyFont="1" applyFill="1" applyBorder="1" applyAlignment="1">
      <alignment horizontal="right" vertical="center"/>
    </xf>
    <xf numFmtId="180" fontId="54" fillId="0" borderId="1" xfId="1011" applyNumberFormat="1" applyFont="1" applyFill="1" applyBorder="1" applyAlignment="1">
      <alignment horizontal="center" vertical="center" wrapText="1"/>
    </xf>
    <xf numFmtId="0" fontId="54" fillId="0" borderId="1" xfId="1011" applyFont="1" applyFill="1" applyBorder="1" applyAlignment="1">
      <alignment horizontal="distributed" vertical="center" wrapText="1" indent="3"/>
    </xf>
    <xf numFmtId="177" fontId="65" fillId="0" borderId="0" xfId="510" applyNumberFormat="1" applyFont="1" applyFill="1" applyAlignment="1">
      <alignment horizontal="center" vertical="center" wrapText="1"/>
    </xf>
    <xf numFmtId="0" fontId="54" fillId="0" borderId="1" xfId="0" applyFont="1" applyFill="1" applyBorder="1" applyAlignment="1" applyProtection="1">
      <alignment horizontal="left" vertical="center"/>
    </xf>
    <xf numFmtId="49" fontId="54" fillId="0" borderId="1" xfId="0" applyNumberFormat="1" applyFont="1" applyFill="1" applyBorder="1" applyAlignment="1" applyProtection="1">
      <alignment horizontal="left" vertical="center" wrapText="1"/>
    </xf>
    <xf numFmtId="3" fontId="54" fillId="0" borderId="1" xfId="0" applyNumberFormat="1" applyFont="1" applyFill="1" applyBorder="1" applyAlignment="1" applyProtection="1">
      <alignment horizontal="center" vertical="center"/>
    </xf>
    <xf numFmtId="198" fontId="54" fillId="0" borderId="1" xfId="32" applyNumberFormat="1" applyFont="1" applyFill="1" applyBorder="1" applyAlignment="1" applyProtection="1">
      <alignment horizontal="center" vertical="center" wrapText="1" shrinkToFit="1"/>
      <protection locked="0"/>
    </xf>
    <xf numFmtId="0" fontId="67" fillId="0" borderId="0" xfId="1010" applyFont="1" applyFill="1" applyAlignment="1">
      <alignment horizontal="center" vertical="center"/>
    </xf>
    <xf numFmtId="3" fontId="29" fillId="2" borderId="1" xfId="0" applyNumberFormat="1" applyFont="1" applyFill="1" applyBorder="1" applyAlignment="1" applyProtection="1">
      <alignment horizontal="center" vertical="center"/>
      <protection locked="0"/>
    </xf>
    <xf numFmtId="3" fontId="54" fillId="0" borderId="1" xfId="0" applyNumberFormat="1" applyFont="1" applyFill="1" applyBorder="1" applyAlignment="1" applyProtection="1">
      <alignment horizontal="center" vertical="center"/>
      <protection locked="0"/>
    </xf>
    <xf numFmtId="3" fontId="30" fillId="2" borderId="1" xfId="0" applyNumberFormat="1" applyFont="1" applyFill="1" applyBorder="1" applyAlignment="1" applyProtection="1">
      <alignment horizontal="center" vertical="center"/>
      <protection locked="0"/>
    </xf>
    <xf numFmtId="3" fontId="42" fillId="0" borderId="1" xfId="0" applyNumberFormat="1" applyFont="1" applyFill="1" applyBorder="1" applyAlignment="1" applyProtection="1">
      <alignment horizontal="center" vertical="center"/>
      <protection locked="0"/>
    </xf>
    <xf numFmtId="198" fontId="42" fillId="0" borderId="1" xfId="32" applyNumberFormat="1" applyFont="1" applyFill="1" applyBorder="1" applyAlignment="1" applyProtection="1">
      <alignment horizontal="center" vertical="center" wrapText="1" shrinkToFit="1"/>
      <protection locked="0"/>
    </xf>
    <xf numFmtId="3" fontId="42" fillId="0" borderId="1" xfId="0" applyNumberFormat="1" applyFont="1" applyFill="1" applyBorder="1" applyAlignment="1" applyProtection="1">
      <alignment horizontal="center" vertical="center"/>
    </xf>
    <xf numFmtId="3" fontId="42" fillId="0" borderId="5" xfId="0" applyNumberFormat="1" applyFont="1" applyFill="1" applyBorder="1" applyAlignment="1" applyProtection="1">
      <alignment horizontal="center" vertical="center"/>
      <protection locked="0"/>
    </xf>
    <xf numFmtId="3" fontId="54" fillId="0" borderId="5" xfId="0" applyNumberFormat="1" applyFont="1" applyFill="1" applyBorder="1" applyAlignment="1" applyProtection="1">
      <alignment horizontal="center" vertical="center"/>
      <protection locked="0"/>
    </xf>
    <xf numFmtId="0" fontId="42" fillId="0" borderId="1" xfId="0" applyFont="1" applyFill="1" applyBorder="1" applyAlignment="1" applyProtection="1">
      <alignment horizontal="left" vertical="center"/>
      <protection locked="0"/>
    </xf>
    <xf numFmtId="0" fontId="29" fillId="0" borderId="15"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68" fillId="0" borderId="0" xfId="1011" applyFont="1" applyFill="1" applyAlignment="1">
      <alignment horizontal="center" vertical="center"/>
    </xf>
    <xf numFmtId="3" fontId="54" fillId="0" borderId="2" xfId="0" applyNumberFormat="1" applyFont="1" applyFill="1" applyBorder="1" applyAlignment="1" applyProtection="1">
      <alignment horizontal="center" vertical="center"/>
      <protection locked="0"/>
    </xf>
    <xf numFmtId="0" fontId="54" fillId="0" borderId="1" xfId="0" applyFont="1" applyFill="1" applyBorder="1" applyAlignment="1">
      <alignment horizontal="left" vertical="center"/>
    </xf>
    <xf numFmtId="49" fontId="54" fillId="0" borderId="1" xfId="0" applyNumberFormat="1" applyFont="1" applyFill="1" applyBorder="1" applyAlignment="1">
      <alignment vertical="center" wrapText="1"/>
    </xf>
    <xf numFmtId="0" fontId="65" fillId="0" borderId="0" xfId="1011" applyFont="1" applyFill="1" applyAlignment="1">
      <alignment horizontal="center" vertical="center"/>
    </xf>
    <xf numFmtId="177" fontId="54" fillId="0" borderId="1" xfId="23" applyNumberFormat="1" applyFont="1" applyFill="1" applyBorder="1" applyAlignment="1" applyProtection="1">
      <alignment horizontal="center" vertical="center" wrapText="1"/>
      <protection locked="0"/>
    </xf>
    <xf numFmtId="49" fontId="42" fillId="0" borderId="1" xfId="0" applyNumberFormat="1" applyFont="1" applyFill="1" applyBorder="1" applyAlignment="1" applyProtection="1">
      <alignment vertical="center" wrapText="1"/>
    </xf>
    <xf numFmtId="49" fontId="54" fillId="0" borderId="1" xfId="0" applyNumberFormat="1" applyFont="1" applyFill="1" applyBorder="1" applyAlignment="1" applyProtection="1">
      <alignment vertical="center" wrapText="1"/>
    </xf>
    <xf numFmtId="49" fontId="42" fillId="0" borderId="1" xfId="0" applyNumberFormat="1" applyFont="1" applyFill="1" applyBorder="1" applyAlignment="1" applyProtection="1">
      <alignment horizontal="left" vertical="center"/>
    </xf>
    <xf numFmtId="49" fontId="42" fillId="0" borderId="1" xfId="0" applyNumberFormat="1" applyFont="1" applyFill="1" applyBorder="1" applyAlignment="1" applyProtection="1">
      <alignment horizontal="left" vertical="center" wrapText="1"/>
      <protection locked="0"/>
    </xf>
    <xf numFmtId="0" fontId="27" fillId="4" borderId="15" xfId="0" applyFont="1" applyFill="1" applyBorder="1" applyAlignment="1" applyProtection="1">
      <alignment horizontal="left" vertical="center"/>
    </xf>
    <xf numFmtId="0" fontId="29" fillId="4" borderId="15" xfId="0" applyFont="1" applyFill="1" applyBorder="1" applyAlignment="1" applyProtection="1">
      <alignment horizontal="left" vertical="center"/>
    </xf>
    <xf numFmtId="0" fontId="30" fillId="4" borderId="15" xfId="0" applyFont="1" applyFill="1" applyBorder="1" applyAlignment="1" applyProtection="1">
      <alignment horizontal="left" vertical="center"/>
    </xf>
    <xf numFmtId="49" fontId="29" fillId="4" borderId="1" xfId="0" applyNumberFormat="1" applyFont="1" applyFill="1" applyBorder="1" applyAlignment="1" applyProtection="1">
      <alignment horizontal="left" vertical="center" wrapText="1"/>
    </xf>
    <xf numFmtId="49" fontId="42" fillId="0" borderId="1" xfId="0" applyNumberFormat="1" applyFont="1" applyFill="1" applyBorder="1" applyAlignment="1" applyProtection="1">
      <alignment horizontal="left" vertical="center"/>
      <protection locked="0"/>
    </xf>
    <xf numFmtId="177" fontId="54" fillId="0" borderId="1" xfId="23" applyNumberFormat="1" applyFont="1" applyFill="1" applyBorder="1" applyAlignment="1" applyProtection="1">
      <alignment horizontal="center" vertical="center" wrapText="1" shrinkToFit="1"/>
      <protection locked="0"/>
    </xf>
    <xf numFmtId="49" fontId="54" fillId="0" borderId="1" xfId="0" applyNumberFormat="1" applyFont="1" applyFill="1" applyBorder="1" applyAlignment="1" applyProtection="1">
      <alignment horizontal="left" vertical="center" wrapText="1"/>
      <protection locked="0"/>
    </xf>
    <xf numFmtId="0" fontId="42" fillId="0" borderId="1" xfId="0" applyFont="1" applyFill="1" applyBorder="1" applyAlignment="1">
      <alignment horizontal="left" vertical="center"/>
    </xf>
    <xf numFmtId="49" fontId="54" fillId="0" borderId="1" xfId="1017" applyNumberFormat="1" applyFont="1" applyFill="1" applyBorder="1" applyAlignment="1" applyProtection="1">
      <alignment horizontal="left" vertical="center"/>
    </xf>
    <xf numFmtId="0" fontId="54" fillId="0" borderId="1" xfId="1011" applyFont="1" applyFill="1" applyBorder="1" applyAlignment="1">
      <alignment horizontal="center" vertical="center" wrapText="1"/>
    </xf>
    <xf numFmtId="3" fontId="65" fillId="0" borderId="0" xfId="1011" applyNumberFormat="1" applyFont="1" applyFill="1" applyAlignment="1">
      <alignment horizontal="center" vertical="center"/>
    </xf>
    <xf numFmtId="180" fontId="65" fillId="0" borderId="0" xfId="1011" applyNumberFormat="1" applyFont="1" applyFill="1" applyAlignment="1">
      <alignment horizontal="center" vertical="center"/>
    </xf>
    <xf numFmtId="177" fontId="65" fillId="0" borderId="0" xfId="1011" applyNumberFormat="1" applyFont="1" applyFill="1" applyAlignment="1">
      <alignment horizontal="center" vertical="center"/>
    </xf>
    <xf numFmtId="0" fontId="29" fillId="0" borderId="0" xfId="1011" applyFont="1" applyFill="1" applyAlignment="1">
      <alignment horizontal="center" vertical="center" wrapText="1"/>
    </xf>
    <xf numFmtId="0" fontId="31" fillId="4" borderId="0" xfId="1010" applyFill="1">
      <alignment vertical="center"/>
    </xf>
    <xf numFmtId="0" fontId="31" fillId="0" borderId="0" xfId="1010" applyFill="1">
      <alignment vertical="center"/>
    </xf>
    <xf numFmtId="0" fontId="30" fillId="0" borderId="0" xfId="1011" applyFont="1" applyFill="1" applyAlignment="1">
      <alignment horizontal="left" vertical="center"/>
    </xf>
    <xf numFmtId="180" fontId="30" fillId="0" borderId="0" xfId="1011" applyNumberFormat="1" applyFont="1" applyFill="1" applyBorder="1" applyAlignment="1">
      <alignment horizontal="right" vertical="center"/>
    </xf>
    <xf numFmtId="180" fontId="29" fillId="0" borderId="10" xfId="1011" applyNumberFormat="1" applyFont="1" applyFill="1" applyBorder="1" applyAlignment="1">
      <alignment vertical="center" wrapText="1"/>
    </xf>
    <xf numFmtId="0" fontId="29" fillId="0" borderId="10" xfId="1011" applyNumberFormat="1" applyFont="1" applyFill="1" applyBorder="1" applyAlignment="1">
      <alignment horizontal="left" vertical="center"/>
    </xf>
    <xf numFmtId="0" fontId="29" fillId="0" borderId="1" xfId="1011" applyNumberFormat="1" applyFont="1" applyFill="1" applyBorder="1" applyAlignment="1">
      <alignment vertical="center" wrapText="1"/>
    </xf>
    <xf numFmtId="0" fontId="30" fillId="0" borderId="1" xfId="1011" applyFont="1" applyFill="1" applyBorder="1" applyAlignment="1">
      <alignment horizontal="left" vertical="center" wrapText="1"/>
    </xf>
    <xf numFmtId="0" fontId="30" fillId="4" borderId="10" xfId="1011" applyFont="1" applyFill="1" applyBorder="1" applyAlignment="1">
      <alignment horizontal="left" vertical="center"/>
    </xf>
    <xf numFmtId="0" fontId="30" fillId="4" borderId="1" xfId="1011" applyFont="1" applyFill="1" applyBorder="1" applyAlignment="1">
      <alignment horizontal="left" vertical="center" wrapText="1"/>
    </xf>
    <xf numFmtId="3" fontId="30" fillId="5" borderId="16" xfId="0" applyNumberFormat="1" applyFont="1" applyFill="1" applyBorder="1" applyAlignment="1" applyProtection="1">
      <alignment horizontal="center" vertical="center"/>
      <protection locked="0"/>
    </xf>
    <xf numFmtId="177" fontId="30" fillId="4" borderId="1" xfId="23" applyNumberFormat="1" applyFont="1" applyFill="1" applyBorder="1" applyAlignment="1" applyProtection="1">
      <alignment horizontal="center" vertical="center" wrapText="1"/>
      <protection locked="0"/>
    </xf>
    <xf numFmtId="0" fontId="30" fillId="0" borderId="10" xfId="1011" applyFont="1" applyFill="1" applyBorder="1" applyAlignment="1">
      <alignment horizontal="left" vertical="top" wrapText="1"/>
    </xf>
    <xf numFmtId="0" fontId="30" fillId="0" borderId="1" xfId="1011" applyNumberFormat="1" applyFont="1" applyFill="1" applyBorder="1" applyAlignment="1">
      <alignment vertical="center" wrapText="1"/>
    </xf>
    <xf numFmtId="177" fontId="30" fillId="0" borderId="1" xfId="23" applyNumberFormat="1" applyFont="1" applyFill="1" applyBorder="1" applyAlignment="1">
      <alignment horizontal="center" vertical="center" wrapText="1"/>
    </xf>
    <xf numFmtId="177" fontId="30" fillId="0" borderId="1" xfId="23" applyNumberFormat="1" applyFont="1" applyFill="1" applyBorder="1" applyAlignment="1" applyProtection="1">
      <alignment horizontal="center" vertical="center" wrapText="1"/>
      <protection locked="0"/>
    </xf>
    <xf numFmtId="0" fontId="29" fillId="0" borderId="10" xfId="1011" applyFont="1" applyFill="1" applyBorder="1" applyAlignment="1">
      <alignment horizontal="distributed" vertical="center"/>
    </xf>
    <xf numFmtId="49" fontId="29" fillId="0" borderId="1" xfId="0" applyNumberFormat="1" applyFont="1" applyFill="1" applyBorder="1" applyAlignment="1" applyProtection="1">
      <alignment horizontal="distributed" vertical="center" wrapText="1"/>
    </xf>
    <xf numFmtId="180" fontId="29" fillId="0" borderId="1" xfId="1011" applyNumberFormat="1" applyFont="1" applyFill="1" applyBorder="1" applyAlignment="1" applyProtection="1">
      <alignment horizontal="center" vertical="center" wrapText="1"/>
      <protection locked="0"/>
    </xf>
    <xf numFmtId="0" fontId="29" fillId="0" borderId="10" xfId="1011" applyNumberFormat="1" applyFont="1" applyFill="1" applyBorder="1" applyAlignment="1" applyProtection="1">
      <alignment horizontal="left" vertical="center"/>
    </xf>
    <xf numFmtId="0" fontId="29" fillId="0" borderId="1" xfId="1011" applyNumberFormat="1" applyFont="1" applyFill="1" applyBorder="1" applyAlignment="1" applyProtection="1">
      <alignment vertical="center" wrapText="1"/>
    </xf>
    <xf numFmtId="180" fontId="30" fillId="0" borderId="1" xfId="1011" applyNumberFormat="1" applyFont="1" applyFill="1" applyBorder="1" applyAlignment="1" applyProtection="1">
      <alignment horizontal="center" vertical="center" wrapText="1"/>
      <protection locked="0"/>
    </xf>
    <xf numFmtId="0" fontId="41" fillId="0" borderId="0" xfId="0" applyFont="1" applyAlignment="1" applyProtection="1"/>
    <xf numFmtId="0" fontId="43" fillId="0" borderId="10" xfId="1011" applyFont="1" applyFill="1" applyBorder="1" applyAlignment="1" applyProtection="1">
      <alignment horizontal="left" vertical="center"/>
    </xf>
    <xf numFmtId="0" fontId="42" fillId="0" borderId="1" xfId="1011" applyFont="1" applyFill="1" applyBorder="1" applyAlignment="1" applyProtection="1">
      <alignment horizontal="left" vertical="center" wrapText="1"/>
    </xf>
    <xf numFmtId="177" fontId="42" fillId="0" borderId="1" xfId="23" applyNumberFormat="1" applyFont="1" applyFill="1" applyBorder="1" applyAlignment="1" applyProtection="1">
      <alignment horizontal="center" vertical="center" wrapText="1"/>
      <protection locked="0"/>
    </xf>
    <xf numFmtId="0" fontId="36" fillId="0" borderId="0" xfId="1010" applyFont="1" applyFill="1" applyAlignment="1" applyProtection="1">
      <alignment horizontal="center" vertical="center"/>
    </xf>
    <xf numFmtId="0" fontId="30" fillId="4" borderId="10" xfId="1010" applyFont="1" applyFill="1" applyBorder="1" applyAlignment="1" applyProtection="1">
      <alignment horizontal="left" vertical="center"/>
    </xf>
    <xf numFmtId="0" fontId="30" fillId="4" borderId="1" xfId="1010" applyFont="1" applyFill="1" applyBorder="1" applyAlignment="1" applyProtection="1">
      <alignment horizontal="left" vertical="center" wrapText="1"/>
    </xf>
    <xf numFmtId="177" fontId="30" fillId="4" borderId="1" xfId="23" applyNumberFormat="1" applyFont="1" applyFill="1" applyBorder="1" applyAlignment="1">
      <alignment horizontal="right" vertical="center" wrapText="1"/>
    </xf>
    <xf numFmtId="177" fontId="30" fillId="4" borderId="1" xfId="23" applyNumberFormat="1" applyFont="1" applyFill="1" applyBorder="1" applyAlignment="1" applyProtection="1">
      <alignment horizontal="right" vertical="center" wrapText="1"/>
      <protection locked="0"/>
    </xf>
    <xf numFmtId="180" fontId="30" fillId="4" borderId="1" xfId="1011" applyNumberFormat="1" applyFont="1" applyFill="1" applyBorder="1" applyAlignment="1" applyProtection="1">
      <alignment horizontal="right" vertical="center" wrapText="1"/>
      <protection locked="0"/>
    </xf>
    <xf numFmtId="180" fontId="30" fillId="0" borderId="1" xfId="1010" applyNumberFormat="1" applyFont="1" applyFill="1" applyBorder="1" applyAlignment="1" applyProtection="1">
      <alignment horizontal="center" vertical="center" wrapText="1"/>
      <protection locked="0"/>
    </xf>
    <xf numFmtId="0" fontId="50" fillId="0" borderId="10" xfId="1011" applyFont="1" applyFill="1" applyBorder="1" applyAlignment="1">
      <alignment horizontal="distributed" vertical="center"/>
    </xf>
    <xf numFmtId="0" fontId="29" fillId="0" borderId="1" xfId="1011" applyFont="1" applyFill="1" applyBorder="1" applyAlignment="1">
      <alignment horizontal="distributed" vertical="center" wrapText="1" indent="2"/>
    </xf>
    <xf numFmtId="177" fontId="31" fillId="0" borderId="0" xfId="1011" applyNumberFormat="1" applyFill="1">
      <alignment vertical="center"/>
    </xf>
    <xf numFmtId="177" fontId="29" fillId="0" borderId="1" xfId="23" applyNumberFormat="1" applyFont="1" applyFill="1" applyBorder="1" applyAlignment="1">
      <alignment horizontal="center" vertical="center" wrapText="1"/>
    </xf>
    <xf numFmtId="177" fontId="30" fillId="2" borderId="1" xfId="0" applyNumberFormat="1" applyFont="1" applyFill="1" applyBorder="1" applyAlignment="1" applyProtection="1">
      <alignment horizontal="center" vertical="center" wrapText="1"/>
    </xf>
    <xf numFmtId="0" fontId="42" fillId="0" borderId="10" xfId="1011" applyFont="1" applyFill="1" applyBorder="1" applyAlignment="1" applyProtection="1">
      <alignment horizontal="left" vertical="center"/>
    </xf>
    <xf numFmtId="0" fontId="64" fillId="0" borderId="0" xfId="0" applyFont="1" applyFill="1" applyAlignment="1">
      <alignment vertical="center" wrapText="1"/>
    </xf>
    <xf numFmtId="0" fontId="0" fillId="0" borderId="0" xfId="1011" applyFont="1" applyFill="1">
      <alignment vertical="center"/>
    </xf>
    <xf numFmtId="180" fontId="29" fillId="0" borderId="17" xfId="1011" applyNumberFormat="1" applyFont="1" applyFill="1" applyBorder="1" applyAlignment="1">
      <alignment horizontal="center" vertical="center" wrapText="1"/>
    </xf>
    <xf numFmtId="180" fontId="29" fillId="0" borderId="0" xfId="1011" applyNumberFormat="1" applyFont="1" applyFill="1" applyAlignment="1">
      <alignment horizontal="center" vertical="center" wrapText="1"/>
    </xf>
    <xf numFmtId="177" fontId="30" fillId="0" borderId="1" xfId="1016" applyNumberFormat="1" applyFont="1" applyFill="1" applyBorder="1" applyAlignment="1" applyProtection="1">
      <alignment vertical="center" wrapText="1"/>
    </xf>
    <xf numFmtId="3" fontId="27" fillId="0" borderId="16" xfId="0" applyNumberFormat="1" applyFont="1" applyFill="1" applyBorder="1" applyAlignment="1">
      <alignment horizontal="center" vertical="center"/>
    </xf>
    <xf numFmtId="198" fontId="30" fillId="0" borderId="1" xfId="0" applyNumberFormat="1" applyFont="1" applyBorder="1" applyAlignment="1" applyProtection="1">
      <alignment horizontal="center" vertical="center" wrapText="1"/>
      <protection locked="0"/>
    </xf>
    <xf numFmtId="49" fontId="30" fillId="0" borderId="1" xfId="1016" applyNumberFormat="1" applyFont="1" applyFill="1" applyBorder="1" applyAlignment="1" applyProtection="1">
      <alignment horizontal="left" vertical="center" wrapText="1"/>
    </xf>
    <xf numFmtId="3" fontId="27" fillId="0" borderId="18" xfId="0" applyNumberFormat="1" applyFont="1" applyFill="1" applyBorder="1" applyAlignment="1">
      <alignment horizontal="center" vertical="center"/>
    </xf>
    <xf numFmtId="198" fontId="29" fillId="0" borderId="1" xfId="0" applyNumberFormat="1" applyFont="1" applyBorder="1" applyAlignment="1" applyProtection="1">
      <alignment horizontal="center" vertical="center" wrapText="1"/>
      <protection locked="0"/>
    </xf>
    <xf numFmtId="0" fontId="29" fillId="0" borderId="1" xfId="1011" applyFont="1" applyFill="1" applyBorder="1" applyAlignment="1">
      <alignment vertical="center" wrapText="1"/>
    </xf>
    <xf numFmtId="0" fontId="30" fillId="0" borderId="10" xfId="1011" applyNumberFormat="1" applyFont="1" applyFill="1" applyBorder="1" applyAlignment="1">
      <alignment horizontal="left" vertical="center"/>
    </xf>
    <xf numFmtId="0" fontId="30" fillId="0" borderId="1" xfId="1011" applyNumberFormat="1" applyFont="1" applyFill="1" applyBorder="1" applyAlignment="1">
      <alignment horizontal="left" vertical="center" wrapText="1"/>
    </xf>
    <xf numFmtId="177" fontId="30" fillId="2" borderId="1" xfId="23" applyNumberFormat="1" applyFont="1" applyFill="1" applyBorder="1" applyAlignment="1" applyProtection="1">
      <alignment horizontal="center" vertical="center" wrapText="1"/>
      <protection locked="0"/>
    </xf>
    <xf numFmtId="198" fontId="30" fillId="0" borderId="1" xfId="368" applyNumberFormat="1" applyFont="1" applyFill="1" applyBorder="1" applyAlignment="1" applyProtection="1">
      <alignment vertical="center" wrapText="1"/>
      <protection locked="0"/>
    </xf>
    <xf numFmtId="0" fontId="30" fillId="0" borderId="10" xfId="1010" applyFont="1" applyFill="1" applyBorder="1" applyAlignment="1">
      <alignment horizontal="left" vertical="center"/>
    </xf>
    <xf numFmtId="198" fontId="30" fillId="0" borderId="1" xfId="368" applyNumberFormat="1" applyFont="1" applyFill="1" applyBorder="1" applyAlignment="1" applyProtection="1">
      <alignment horizontal="center" vertical="center" wrapText="1"/>
      <protection locked="0"/>
    </xf>
    <xf numFmtId="177" fontId="29" fillId="2" borderId="1" xfId="23" applyNumberFormat="1" applyFont="1" applyFill="1" applyBorder="1" applyAlignment="1" applyProtection="1">
      <alignment horizontal="center" vertical="center" wrapText="1"/>
      <protection locked="0"/>
    </xf>
    <xf numFmtId="0" fontId="29" fillId="0" borderId="1" xfId="1011" applyNumberFormat="1" applyFont="1" applyFill="1" applyBorder="1" applyAlignment="1">
      <alignment horizontal="left" vertical="center" wrapText="1"/>
    </xf>
    <xf numFmtId="198" fontId="29" fillId="0" borderId="1" xfId="368" applyNumberFormat="1" applyFont="1" applyFill="1" applyBorder="1" applyAlignment="1" applyProtection="1">
      <alignment horizontal="center" vertical="center" wrapText="1"/>
      <protection locked="0"/>
    </xf>
    <xf numFmtId="0" fontId="64" fillId="0" borderId="0" xfId="1011" applyFont="1" applyFill="1">
      <alignment vertical="center"/>
    </xf>
    <xf numFmtId="3" fontId="31" fillId="0" borderId="0" xfId="1011" applyNumberFormat="1" applyFill="1">
      <alignment vertical="center"/>
    </xf>
    <xf numFmtId="0" fontId="29" fillId="4" borderId="0" xfId="1011" applyFont="1" applyFill="1" applyAlignment="1" applyProtection="1">
      <alignment horizontal="center" vertical="center" wrapText="1"/>
    </xf>
    <xf numFmtId="0" fontId="30" fillId="4" borderId="0" xfId="1011" applyFont="1" applyFill="1" applyProtection="1">
      <alignment vertical="center"/>
    </xf>
    <xf numFmtId="0" fontId="31" fillId="4" borderId="0" xfId="1010" applyFill="1" applyProtection="1">
      <alignment vertical="center"/>
    </xf>
    <xf numFmtId="180" fontId="31" fillId="4" borderId="0" xfId="1011" applyNumberFormat="1" applyFill="1" applyProtection="1">
      <alignment vertical="center"/>
    </xf>
    <xf numFmtId="0" fontId="0" fillId="0" borderId="0" xfId="0" applyAlignment="1" applyProtection="1"/>
    <xf numFmtId="0" fontId="69" fillId="4" borderId="0" xfId="1011" applyFont="1" applyFill="1" applyProtection="1">
      <alignment vertical="center"/>
    </xf>
    <xf numFmtId="0" fontId="0" fillId="0" borderId="0" xfId="0" applyFill="1" applyAlignment="1" applyProtection="1"/>
    <xf numFmtId="0" fontId="41" fillId="0" borderId="0" xfId="0" applyFont="1" applyAlignment="1" applyProtection="1">
      <alignment vertical="center" wrapText="1"/>
    </xf>
    <xf numFmtId="0" fontId="30" fillId="0" borderId="0" xfId="1011" applyFont="1" applyFill="1" applyAlignment="1" applyProtection="1">
      <alignment horizontal="left" vertical="center"/>
    </xf>
    <xf numFmtId="0" fontId="56" fillId="0" borderId="0" xfId="1011" applyFont="1" applyFill="1" applyProtection="1">
      <alignment vertical="center"/>
    </xf>
    <xf numFmtId="0" fontId="29" fillId="0" borderId="1" xfId="1011" applyFont="1" applyFill="1" applyBorder="1" applyAlignment="1" applyProtection="1">
      <alignment horizontal="center" vertical="center" wrapText="1"/>
    </xf>
    <xf numFmtId="180" fontId="29" fillId="0" borderId="0" xfId="1011" applyNumberFormat="1" applyFont="1" applyFill="1" applyAlignment="1" applyProtection="1">
      <alignment horizontal="center" vertical="center" wrapText="1"/>
    </xf>
    <xf numFmtId="198" fontId="29" fillId="0" borderId="1" xfId="32" applyNumberFormat="1" applyFont="1" applyFill="1" applyBorder="1" applyAlignment="1" applyProtection="1">
      <alignment horizontal="center" vertical="center" wrapText="1"/>
      <protection locked="0"/>
    </xf>
    <xf numFmtId="198" fontId="30" fillId="0" borderId="1" xfId="32" applyNumberFormat="1" applyFont="1" applyFill="1" applyBorder="1" applyAlignment="1" applyProtection="1">
      <alignment horizontal="center" vertical="center" wrapText="1"/>
      <protection locked="0"/>
    </xf>
    <xf numFmtId="3" fontId="27" fillId="0" borderId="19" xfId="0" applyNumberFormat="1" applyFont="1" applyFill="1" applyBorder="1" applyAlignment="1">
      <alignment horizontal="center" vertical="center"/>
    </xf>
    <xf numFmtId="0" fontId="30" fillId="0" borderId="10" xfId="1011" applyFont="1" applyFill="1" applyBorder="1" applyAlignment="1" applyProtection="1">
      <alignment horizontal="left" vertical="top" wrapText="1"/>
    </xf>
    <xf numFmtId="0" fontId="30" fillId="0" borderId="1" xfId="1011" applyNumberFormat="1" applyFont="1" applyFill="1" applyBorder="1" applyAlignment="1" applyProtection="1">
      <alignment vertical="center" wrapText="1"/>
    </xf>
    <xf numFmtId="0" fontId="29" fillId="0" borderId="10" xfId="1011" applyFont="1" applyFill="1" applyBorder="1" applyAlignment="1" applyProtection="1">
      <alignment horizontal="distributed" vertical="center"/>
    </xf>
    <xf numFmtId="0" fontId="30" fillId="0" borderId="10" xfId="1010" applyFont="1" applyFill="1" applyBorder="1" applyAlignment="1" applyProtection="1">
      <alignment horizontal="left" vertical="center"/>
    </xf>
    <xf numFmtId="0" fontId="50" fillId="0" borderId="10" xfId="1011" applyFont="1" applyFill="1" applyBorder="1" applyAlignment="1" applyProtection="1">
      <alignment horizontal="distributed" vertical="center"/>
    </xf>
    <xf numFmtId="0" fontId="29" fillId="0" borderId="1" xfId="1011" applyNumberFormat="1" applyFont="1" applyFill="1" applyBorder="1" applyAlignment="1" applyProtection="1">
      <alignment horizontal="distributed" vertical="center"/>
    </xf>
    <xf numFmtId="3" fontId="31" fillId="4" borderId="0" xfId="1011" applyNumberFormat="1" applyFill="1" applyProtection="1">
      <alignment vertical="center"/>
    </xf>
    <xf numFmtId="0" fontId="30" fillId="0" borderId="10" xfId="1011" applyFont="1" applyFill="1" applyBorder="1" applyAlignment="1" applyProtection="1" quotePrefix="1">
      <alignment horizontal="left" vertical="center"/>
    </xf>
    <xf numFmtId="0" fontId="30" fillId="4" borderId="10" xfId="1011" applyFont="1" applyFill="1" applyBorder="1" applyAlignment="1" quotePrefix="1">
      <alignment horizontal="left" vertical="center"/>
    </xf>
    <xf numFmtId="49" fontId="11" fillId="0" borderId="1" xfId="888" applyNumberFormat="1" applyFont="1" applyFill="1" applyBorder="1" applyAlignment="1" quotePrefix="1">
      <alignment horizontal="left" vertical="center" wrapText="1"/>
    </xf>
  </cellXfs>
  <cellStyles count="1328">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60% - 强调文字颜色 2 2 2 2" xfId="57"/>
    <cellStyle name="百分比 5" xfId="58"/>
    <cellStyle name="标题 2" xfId="59" builtinId="17"/>
    <cellStyle name="60% - 强调文字颜色 1" xfId="60" builtinId="32"/>
    <cellStyle name="Accent4 2 2" xfId="61"/>
    <cellStyle name="Accent6 2" xfId="62"/>
    <cellStyle name="百分比 6" xfId="63"/>
    <cellStyle name="标题 3" xfId="64" builtinId="18"/>
    <cellStyle name="Accent6 5" xfId="65"/>
    <cellStyle name="60% - 强调文字颜色 4" xfId="66" builtinId="44"/>
    <cellStyle name="输出" xfId="67" builtinId="21"/>
    <cellStyle name="计算" xfId="68" builtinId="22"/>
    <cellStyle name="40% - 强调文字颜色 4 2" xfId="69"/>
    <cellStyle name="检查单元格" xfId="70" builtinId="23"/>
    <cellStyle name="20% - 强调文字颜色 6" xfId="71" builtinId="50"/>
    <cellStyle name="强调文字颜色 2" xfId="72" builtinId="33"/>
    <cellStyle name="常规 2 2 2 5" xfId="73"/>
    <cellStyle name="PSHeading 4" xfId="74"/>
    <cellStyle name="链接单元格" xfId="75" builtinId="24"/>
    <cellStyle name="60% - 强调文字颜色 4 2 3" xfId="76"/>
    <cellStyle name="汇总" xfId="77" builtinId="25"/>
    <cellStyle name="好" xfId="78" builtinId="26"/>
    <cellStyle name="20% - 强调文字颜色 3 3" xfId="79"/>
    <cellStyle name="适中" xfId="80" builtinId="28"/>
    <cellStyle name="20% - 强调文字颜色 5" xfId="81" builtinId="46"/>
    <cellStyle name="强调文字颜色 1" xfId="82" builtinId="29"/>
    <cellStyle name="常规 2 2 2 4" xfId="83"/>
    <cellStyle name="编号 3 2" xfId="84"/>
    <cellStyle name="20% - 强调文字颜色 1" xfId="85" builtinId="30"/>
    <cellStyle name="Accent6 - 20% 2 2" xfId="86"/>
    <cellStyle name="40% - 强调文字颜色 1" xfId="87" builtinId="31"/>
    <cellStyle name="20% - 强调文字颜色 2" xfId="88" builtinId="34"/>
    <cellStyle name="40% - 强调文字颜色 2" xfId="89" builtinId="35"/>
    <cellStyle name="Accent2 - 40% 2" xfId="90"/>
    <cellStyle name="强调文字颜色 3" xfId="91" builtinId="37"/>
    <cellStyle name="好_2008年地州对账表(国库资金）" xfId="92"/>
    <cellStyle name="Accent2 - 40% 3" xfId="93"/>
    <cellStyle name="PSChar" xfId="94"/>
    <cellStyle name="强调文字颜色 4" xfId="95" builtinId="41"/>
    <cellStyle name="20% - 强调文字颜色 4" xfId="96" builtinId="42"/>
    <cellStyle name="40% - 强调文字颜色 4" xfId="97" builtinId="43"/>
    <cellStyle name="强调文字颜色 5" xfId="98" builtinId="45"/>
    <cellStyle name="60% - 强调文字颜色 5 2 2 2" xfId="99"/>
    <cellStyle name="40% - 强调文字颜色 5" xfId="100" builtinId="47"/>
    <cellStyle name="Accent6 6" xfId="101"/>
    <cellStyle name="标题 1 4 2" xfId="102"/>
    <cellStyle name="60% - 强调文字颜色 5" xfId="103" builtinId="48"/>
    <cellStyle name="强调文字颜色 6" xfId="104" builtinId="49"/>
    <cellStyle name="_弱电系统设备配置报价清单" xfId="105"/>
    <cellStyle name="40% - 强调文字颜色 6" xfId="106" builtinId="51"/>
    <cellStyle name="Accent6 7" xfId="107"/>
    <cellStyle name="标题 1 4 3" xfId="108"/>
    <cellStyle name="60% - 强调文字颜色 6" xfId="109" builtinId="52"/>
    <cellStyle name="_Book1_2 3" xfId="110"/>
    <cellStyle name="常规 2 12 2" xfId="111"/>
    <cellStyle name="Accent2 - 20% 3" xfId="112"/>
    <cellStyle name="_ET_STYLE_NoName_00__Book1" xfId="113"/>
    <cellStyle name="_ET_STYLE_NoName_00_" xfId="114"/>
    <cellStyle name="_Book1_1" xfId="115"/>
    <cellStyle name="_20100326高清市院遂宁检察院1080P配置清单26日改" xfId="116"/>
    <cellStyle name="_Book1_2 2 2" xfId="117"/>
    <cellStyle name="Accent2 - 20% 2 2" xfId="118"/>
    <cellStyle name="百分比 2 2 4" xfId="119"/>
    <cellStyle name="_Book1_2 2 3" xfId="120"/>
    <cellStyle name="百分比 2 10 2" xfId="121"/>
    <cellStyle name="百分比 2 2 5" xfId="122"/>
    <cellStyle name="_Book1_2 2 2 2" xfId="123"/>
    <cellStyle name="百分比 2 2 4 2" xfId="124"/>
    <cellStyle name="_Book1_3 2" xfId="125"/>
    <cellStyle name="常规 2 7 2" xfId="126"/>
    <cellStyle name="_Book1" xfId="127"/>
    <cellStyle name="_Book1_2" xfId="128"/>
    <cellStyle name="常规 3 2 3" xfId="129"/>
    <cellStyle name="Accent2 - 20%" xfId="130"/>
    <cellStyle name="_Book1_2 3 2" xfId="131"/>
    <cellStyle name="百分比 2 3 4" xfId="132"/>
    <cellStyle name="_Book1_2 4" xfId="133"/>
    <cellStyle name="_Book1_3" xfId="134"/>
    <cellStyle name="超级链接 2" xfId="135"/>
    <cellStyle name="Accent1 4 2" xfId="136"/>
    <cellStyle name="_ET_STYLE_NoName_00__Book1_1" xfId="137"/>
    <cellStyle name="Accent5 - 60% 3" xfId="138"/>
    <cellStyle name="_ET_STYLE_NoName_00__Book1_1 2" xfId="139"/>
    <cellStyle name="_ET_STYLE_NoName_00__Book1_1 2 2" xfId="140"/>
    <cellStyle name="Percent [2]" xfId="141"/>
    <cellStyle name="百分比 2 7 2" xfId="142"/>
    <cellStyle name="_ET_STYLE_NoName_00__Book1_1 2 3" xfId="143"/>
    <cellStyle name="标题 2 2 2 2" xfId="144"/>
    <cellStyle name="_ET_STYLE_NoName_00__Book1_1 3" xfId="145"/>
    <cellStyle name="_ET_STYLE_NoName_00__Book1_1 3 2" xfId="146"/>
    <cellStyle name="超级链接" xfId="147"/>
    <cellStyle name="Accent1 4" xfId="148"/>
    <cellStyle name="_ET_STYLE_NoName_00__Book1_1 4" xfId="149"/>
    <cellStyle name="_关闭破产企业已移交地方管理中小学校退休教师情况明细表(1)" xfId="150"/>
    <cellStyle name="Accent5 4" xfId="151"/>
    <cellStyle name="0,0_x005f_x000d__x005f_x000a_NA_x005f_x000d__x005f_x000a_" xfId="152"/>
    <cellStyle name="20% - 强调文字颜色 1 2" xfId="153"/>
    <cellStyle name="20% - 强调文字颜色 1 2 2" xfId="154"/>
    <cellStyle name="强调文字颜色 2 2 2 2" xfId="155"/>
    <cellStyle name="20% - 强调文字颜色 1 3" xfId="156"/>
    <cellStyle name="Accent1 - 20% 2" xfId="157"/>
    <cellStyle name="20% - 强调文字颜色 2 2" xfId="158"/>
    <cellStyle name="20% - 强调文字颜色 2 2 2" xfId="159"/>
    <cellStyle name="20% - 强调文字颜色 2 3" xfId="160"/>
    <cellStyle name="60% - 强调文字颜色 3 2 2 2" xfId="161"/>
    <cellStyle name="常规 3 2 5" xfId="162"/>
    <cellStyle name="20% - 强调文字颜色 3 2" xfId="163"/>
    <cellStyle name="20% - 强调文字颜色 3 2 2" xfId="164"/>
    <cellStyle name="常规 3 3 5" xfId="165"/>
    <cellStyle name="20% - 强调文字颜色 4 2" xfId="166"/>
    <cellStyle name="Mon閠aire_!!!GO" xfId="167"/>
    <cellStyle name="常规 3 3 5 2" xfId="168"/>
    <cellStyle name="20% - 强调文字颜色 4 2 2" xfId="169"/>
    <cellStyle name="常规 3 3 6" xfId="170"/>
    <cellStyle name="20% - 强调文字颜色 4 3" xfId="171"/>
    <cellStyle name="Accent6 - 60% 2 2" xfId="172"/>
    <cellStyle name="20% - 强调文字颜色 5 2" xfId="173"/>
    <cellStyle name="20% - 强调文字颜色 5 2 2" xfId="174"/>
    <cellStyle name="20% - 强调文字颜色 5 3" xfId="175"/>
    <cellStyle name="20% - 强调文字颜色 6 2" xfId="176"/>
    <cellStyle name="20% - 强调文字颜色 6 2 2" xfId="177"/>
    <cellStyle name="Accent6 - 20% 3" xfId="178"/>
    <cellStyle name="20% - 强调文字颜色 6 3" xfId="179"/>
    <cellStyle name="40% - 强调文字颜色 1 2" xfId="180"/>
    <cellStyle name="40% - 强调文字颜色 1 2 2" xfId="181"/>
    <cellStyle name="常规 9 2" xfId="182"/>
    <cellStyle name="40% - 强调文字颜色 1 3" xfId="183"/>
    <cellStyle name="Accent1" xfId="184"/>
    <cellStyle name="40% - 强调文字颜色 2 2" xfId="185"/>
    <cellStyle name="40% - 强调文字颜色 2 2 2" xfId="186"/>
    <cellStyle name="40% - 强调文字颜色 2 3" xfId="187"/>
    <cellStyle name="40% - 强调文字颜色 3 2" xfId="188"/>
    <cellStyle name="40% - 强调文字颜色 3 2 2" xfId="189"/>
    <cellStyle name="40% - 强调文字颜色 3 3" xfId="190"/>
    <cellStyle name="40% - 强调文字颜色 4 2 2" xfId="191"/>
    <cellStyle name="40% - 强调文字颜色 4 3" xfId="192"/>
    <cellStyle name="Accent6 - 20% 2" xfId="193"/>
    <cellStyle name="好 2 3" xfId="194"/>
    <cellStyle name="40% - 强调文字颜色 5 2" xfId="195"/>
    <cellStyle name="40% - 强调文字颜色 5 2 2" xfId="196"/>
    <cellStyle name="60% - 强调文字颜色 4 3" xfId="197"/>
    <cellStyle name="好 2 4" xfId="198"/>
    <cellStyle name="40% - 强调文字颜色 5 3" xfId="199"/>
    <cellStyle name="好 3 3" xfId="200"/>
    <cellStyle name="40% - 强调文字颜色 6 2" xfId="201"/>
    <cellStyle name="适中 2 2" xfId="202"/>
    <cellStyle name="百分比 2 9" xfId="203"/>
    <cellStyle name="标题 2 2 4" xfId="204"/>
    <cellStyle name="40% - 强调文字颜色 6 2 2" xfId="205"/>
    <cellStyle name="Accent2 5" xfId="206"/>
    <cellStyle name="适中 2 2 2" xfId="207"/>
    <cellStyle name="百分比 2 9 2" xfId="208"/>
    <cellStyle name="好 3 4" xfId="209"/>
    <cellStyle name="40% - 强调文字颜色 6 3" xfId="210"/>
    <cellStyle name="60% - 强调文字颜色 1 2" xfId="211"/>
    <cellStyle name="输出 3 4" xfId="212"/>
    <cellStyle name="Accent6 2 2" xfId="213"/>
    <cellStyle name="60% - 强调文字颜色 1 2 2" xfId="214"/>
    <cellStyle name="60% - 强调文字颜色 1 2 2 2" xfId="215"/>
    <cellStyle name="好 7" xfId="216"/>
    <cellStyle name="标题 3 2 4" xfId="217"/>
    <cellStyle name="60% - 强调文字颜色 1 2 3" xfId="218"/>
    <cellStyle name="百分比 2 3 4 2" xfId="219"/>
    <cellStyle name="60% - 强调文字颜色 1 3" xfId="220"/>
    <cellStyle name="60% - 强调文字颜色 1 3 2" xfId="221"/>
    <cellStyle name="60% - 强调文字颜色 2 2" xfId="222"/>
    <cellStyle name="输出 4 4" xfId="223"/>
    <cellStyle name="常规 5" xfId="224"/>
    <cellStyle name="Accent6 3 2" xfId="225"/>
    <cellStyle name="60% - 强调文字颜色 2 2 3" xfId="226"/>
    <cellStyle name="Accent6 - 60%" xfId="227"/>
    <cellStyle name="注释 2" xfId="228"/>
    <cellStyle name="60% - 强调文字颜色 2 3 2" xfId="229"/>
    <cellStyle name="60% - 强调文字颜色 3 2" xfId="230"/>
    <cellStyle name="Accent6 4 2" xfId="231"/>
    <cellStyle name="60% - 强调文字颜色 3 2 2" xfId="232"/>
    <cellStyle name="60% - 强调文字颜色 3 2 3" xfId="233"/>
    <cellStyle name="60% - 强调文字颜色 3 3" xfId="234"/>
    <cellStyle name="Accent5 - 40% 2" xfId="235"/>
    <cellStyle name="60% - 强调文字颜色 3 3 2" xfId="236"/>
    <cellStyle name="Accent5 - 40% 2 2" xfId="237"/>
    <cellStyle name="60% - 强调文字颜色 4 2" xfId="238"/>
    <cellStyle name="Accent6 5 2" xfId="239"/>
    <cellStyle name="60% - 强调文字颜色 4 2 2" xfId="240"/>
    <cellStyle name="常规 20" xfId="241"/>
    <cellStyle name="常规 15" xfId="242"/>
    <cellStyle name="60% - 强调文字颜色 4 3 2" xfId="243"/>
    <cellStyle name="60% - 强调文字颜色 5 2" xfId="244"/>
    <cellStyle name="标题 1 4 2 2" xfId="245"/>
    <cellStyle name="60% - 强调文字颜色 5 2 2" xfId="246"/>
    <cellStyle name="60% - 强调文字颜色 5 2 3" xfId="247"/>
    <cellStyle name="百分比 2 10" xfId="248"/>
    <cellStyle name="60% - 强调文字颜色 5 3" xfId="249"/>
    <cellStyle name="60% - 强调文字颜色 5 3 2" xfId="250"/>
    <cellStyle name="RowLevel_0" xfId="251"/>
    <cellStyle name="60% - 强调文字颜色 6 2" xfId="252"/>
    <cellStyle name="60% - 强调文字颜色 6 2 2" xfId="253"/>
    <cellStyle name="强调文字颜色 5 2 3" xfId="254"/>
    <cellStyle name="Header2" xfId="255"/>
    <cellStyle name="60% - 强调文字颜色 6 2 2 2" xfId="256"/>
    <cellStyle name="Header2 2" xfId="257"/>
    <cellStyle name="60% - 强调文字颜色 6 2 3" xfId="258"/>
    <cellStyle name="60% - 强调文字颜色 6 3" xfId="259"/>
    <cellStyle name="6mal" xfId="260"/>
    <cellStyle name="强调文字颜色 2 2 2" xfId="261"/>
    <cellStyle name="Accent1 - 20%" xfId="262"/>
    <cellStyle name="Accent4 9" xfId="263"/>
    <cellStyle name="Accent1 - 20% 2 2" xfId="264"/>
    <cellStyle name="Accent5 - 20%" xfId="265"/>
    <cellStyle name="Accent1 - 20% 3" xfId="266"/>
    <cellStyle name="Accent1 - 40%" xfId="267"/>
    <cellStyle name="标题 6 2 2" xfId="268"/>
    <cellStyle name="Accent6 9" xfId="269"/>
    <cellStyle name="Accent1 - 40% 2" xfId="270"/>
    <cellStyle name="Accent1 - 40% 2 2" xfId="271"/>
    <cellStyle name="Accent1 - 40% 3" xfId="272"/>
    <cellStyle name="PSHeading 3 2" xfId="273"/>
    <cellStyle name="Accent1 - 60%" xfId="274"/>
    <cellStyle name="Accent1 - 60% 2" xfId="275"/>
    <cellStyle name="标题 1 5" xfId="276"/>
    <cellStyle name="Accent1 - 60% 3" xfId="277"/>
    <cellStyle name="标题 1 6" xfId="278"/>
    <cellStyle name="Accent1 2" xfId="279"/>
    <cellStyle name="Date 3" xfId="280"/>
    <cellStyle name="Accent1 2 2" xfId="281"/>
    <cellStyle name="Currency [0]_!!!GO" xfId="282"/>
    <cellStyle name="Accent1 3" xfId="283"/>
    <cellStyle name="Accent1 3 2" xfId="284"/>
    <cellStyle name="Accent1 5 2" xfId="285"/>
    <cellStyle name="常规 2 2 3 2" xfId="286"/>
    <cellStyle name="Accent1 6" xfId="287"/>
    <cellStyle name="sstot" xfId="288"/>
    <cellStyle name="常规 2 2 3 3" xfId="289"/>
    <cellStyle name="Accent1 7" xfId="290"/>
    <cellStyle name="常规 2 2 3 4" xfId="291"/>
    <cellStyle name="差_1110洱源 2" xfId="292"/>
    <cellStyle name="Accent1 8" xfId="293"/>
    <cellStyle name="差_1110洱源 3" xfId="294"/>
    <cellStyle name="Accent1 9" xfId="295"/>
    <cellStyle name="Accent2" xfId="296"/>
    <cellStyle name="强调文字颜色 5 2 2 2" xfId="297"/>
    <cellStyle name="Header1 2" xfId="298"/>
    <cellStyle name="输入 2 4" xfId="299"/>
    <cellStyle name="Accent2 - 40% 2 2" xfId="300"/>
    <cellStyle name="Accent2 - 60% 2" xfId="301"/>
    <cellStyle name="Accent2 - 60% 2 2" xfId="302"/>
    <cellStyle name="Accent5 - 40% 3" xfId="303"/>
    <cellStyle name="Accent2 - 60% 3" xfId="304"/>
    <cellStyle name="Accent2 2" xfId="305"/>
    <cellStyle name="Accent2 2 2" xfId="306"/>
    <cellStyle name="t" xfId="307"/>
    <cellStyle name="Accent2 3" xfId="308"/>
    <cellStyle name="Accent2 3 2" xfId="309"/>
    <cellStyle name="Accent2 4" xfId="310"/>
    <cellStyle name="Accent2 4 2" xfId="311"/>
    <cellStyle name="Accent2 5 2" xfId="312"/>
    <cellStyle name="百分比 2 9 2 2" xfId="313"/>
    <cellStyle name="常规 2 2 4 2" xfId="314"/>
    <cellStyle name="Accent2 6" xfId="315"/>
    <cellStyle name="Date" xfId="316"/>
    <cellStyle name="常规 2 2 11" xfId="317"/>
    <cellStyle name="百分比 2 9 3" xfId="318"/>
    <cellStyle name="Accent2 7" xfId="319"/>
    <cellStyle name="Accent2 8" xfId="320"/>
    <cellStyle name="Accent2 9" xfId="321"/>
    <cellStyle name="Accent3" xfId="322"/>
    <cellStyle name="Accent3 - 20%" xfId="323"/>
    <cellStyle name="Accent5 2" xfId="324"/>
    <cellStyle name="Milliers_!!!GO" xfId="325"/>
    <cellStyle name="Accent3 - 20% 2" xfId="326"/>
    <cellStyle name="Accent5 2 2" xfId="327"/>
    <cellStyle name="常规 2 2 7" xfId="328"/>
    <cellStyle name="百分比 4 3" xfId="329"/>
    <cellStyle name="标题 1 3" xfId="330"/>
    <cellStyle name="Accent3 - 20% 2 2" xfId="331"/>
    <cellStyle name="汇总 3" xfId="332"/>
    <cellStyle name="Accent5 6" xfId="333"/>
    <cellStyle name="标题 1 3 2" xfId="334"/>
    <cellStyle name="Accent3 - 20% 3" xfId="335"/>
    <cellStyle name="标题 1 4" xfId="336"/>
    <cellStyle name="Accent3 - 40%" xfId="337"/>
    <cellStyle name="Accent4 3 2" xfId="338"/>
    <cellStyle name="Mon閠aire [0]_!!!GO" xfId="339"/>
    <cellStyle name="Accent3 - 40% 2" xfId="340"/>
    <cellStyle name="Accent3 - 40% 2 2" xfId="341"/>
    <cellStyle name="Accent3 - 40% 3" xfId="342"/>
    <cellStyle name="常规 15 2 2" xfId="343"/>
    <cellStyle name="百分比 2 6 2" xfId="344"/>
    <cellStyle name="Accent4 - 60%" xfId="345"/>
    <cellStyle name="捠壿 [0.00]_Region Orders (2)" xfId="346"/>
    <cellStyle name="Accent3 - 60%" xfId="347"/>
    <cellStyle name="Accent4 5 2" xfId="348"/>
    <cellStyle name="好_M01-1 3" xfId="349"/>
    <cellStyle name="Accent3 - 60% 2" xfId="350"/>
    <cellStyle name="Accent3 - 60% 2 2" xfId="351"/>
    <cellStyle name="编号" xfId="352"/>
    <cellStyle name="Accent3 - 60% 3" xfId="353"/>
    <cellStyle name="Accent3 2" xfId="354"/>
    <cellStyle name="Accent3 2 2" xfId="355"/>
    <cellStyle name="comma zerodec" xfId="356"/>
    <cellStyle name="Accent3 3" xfId="357"/>
    <cellStyle name="Accent3 3 2" xfId="358"/>
    <cellStyle name="Accent3 4" xfId="359"/>
    <cellStyle name="Accent3 5" xfId="360"/>
    <cellStyle name="Accent3 5 2" xfId="361"/>
    <cellStyle name="常规 2 2 5 2" xfId="362"/>
    <cellStyle name="Accent3 6" xfId="363"/>
    <cellStyle name="Moneda_96 Risk" xfId="364"/>
    <cellStyle name="Accent3 7" xfId="365"/>
    <cellStyle name="Accent3 8" xfId="366"/>
    <cellStyle name="Accent3 9" xfId="367"/>
    <cellStyle name="百分比 2" xfId="368"/>
    <cellStyle name="Accent4" xfId="369"/>
    <cellStyle name="Accent4 - 20%" xfId="370"/>
    <cellStyle name="百分比 2 2 2" xfId="371"/>
    <cellStyle name="Accent4 - 20% 2" xfId="372"/>
    <cellStyle name="百分比 2 2 2 2" xfId="373"/>
    <cellStyle name="Accent4 - 20% 2 2" xfId="374"/>
    <cellStyle name="百分比 2 2 2 2 2" xfId="375"/>
    <cellStyle name="Accent4 - 20% 3" xfId="376"/>
    <cellStyle name="强调 2 2" xfId="377"/>
    <cellStyle name="百分比 2 2 2 3" xfId="378"/>
    <cellStyle name="Accent4 - 40%" xfId="379"/>
    <cellStyle name="百分比 2 4 2" xfId="380"/>
    <cellStyle name="Accent4 - 40% 2" xfId="381"/>
    <cellStyle name="Accent6 - 40%" xfId="382"/>
    <cellStyle name="百分比 2 4 2 2" xfId="383"/>
    <cellStyle name="Accent4 - 40% 2 2" xfId="384"/>
    <cellStyle name="商品名称 4" xfId="385"/>
    <cellStyle name="Accent6 - 40% 2" xfId="386"/>
    <cellStyle name="Accent4 - 40% 3" xfId="387"/>
    <cellStyle name="Accent4 - 60% 2" xfId="388"/>
    <cellStyle name="Accent4 - 60% 2 2" xfId="389"/>
    <cellStyle name="Accent4 - 60% 3" xfId="390"/>
    <cellStyle name="PSSpacer" xfId="391"/>
    <cellStyle name="Accent4 2" xfId="392"/>
    <cellStyle name="Accent6" xfId="393"/>
    <cellStyle name="Accent4 3" xfId="394"/>
    <cellStyle name="New Times Roman" xfId="395"/>
    <cellStyle name="Accent4 4" xfId="396"/>
    <cellStyle name="Accent4 4 2" xfId="397"/>
    <cellStyle name="PSHeading 5" xfId="398"/>
    <cellStyle name="常规 2 2 6 2" xfId="399"/>
    <cellStyle name="Accent4 6" xfId="400"/>
    <cellStyle name="百分比 4 2 2" xfId="401"/>
    <cellStyle name="标题 1 2 2" xfId="402"/>
    <cellStyle name="Accent4 7" xfId="403"/>
    <cellStyle name="标题 1 2 3" xfId="404"/>
    <cellStyle name="Accent4 8" xfId="405"/>
    <cellStyle name="标题 1 2 4" xfId="406"/>
    <cellStyle name="Accent5" xfId="407"/>
    <cellStyle name="Accent5 - 20% 2" xfId="408"/>
    <cellStyle name="Accent5 - 20% 2 2" xfId="409"/>
    <cellStyle name="Accent5 - 20% 3" xfId="410"/>
    <cellStyle name="Input [yellow] 2 2 2" xfId="411"/>
    <cellStyle name="Accent5 - 40%" xfId="412"/>
    <cellStyle name="Accent5 - 60%" xfId="413"/>
    <cellStyle name="标题 2 3 3" xfId="414"/>
    <cellStyle name="Accent5 - 60% 2" xfId="415"/>
    <cellStyle name="Accent5 3" xfId="416"/>
    <cellStyle name="Category" xfId="417"/>
    <cellStyle name="Accent5 3 2" xfId="418"/>
    <cellStyle name="Category 2" xfId="419"/>
    <cellStyle name="标题 2 3" xfId="420"/>
    <cellStyle name="Accent5 4 2" xfId="421"/>
    <cellStyle name="Comma [0]_!!!GO" xfId="422"/>
    <cellStyle name="标题 3 3" xfId="423"/>
    <cellStyle name="汇总 2" xfId="424"/>
    <cellStyle name="Accent5 5" xfId="425"/>
    <cellStyle name="汇总 2 2" xfId="426"/>
    <cellStyle name="Accent5 5 2" xfId="427"/>
    <cellStyle name="汇总 4" xfId="428"/>
    <cellStyle name="Accent5 7" xfId="429"/>
    <cellStyle name="标题 1 3 3" xfId="430"/>
    <cellStyle name="汇总 5" xfId="431"/>
    <cellStyle name="Accent5 8" xfId="432"/>
    <cellStyle name="百分比 2 3 2 2 2" xfId="433"/>
    <cellStyle name="标题 1 3 4" xfId="434"/>
    <cellStyle name="Accent6 - 20%" xfId="435"/>
    <cellStyle name="Accent6 - 40% 2 2" xfId="436"/>
    <cellStyle name="Accent6 - 40% 3" xfId="437"/>
    <cellStyle name="ColLevel_0" xfId="438"/>
    <cellStyle name="Accent6 - 60% 2" xfId="439"/>
    <cellStyle name="Accent6 - 60% 3" xfId="440"/>
    <cellStyle name="Accent6 8" xfId="441"/>
    <cellStyle name="标题 1 4 4" xfId="442"/>
    <cellStyle name="Comma_!!!GO" xfId="443"/>
    <cellStyle name="百分比 2 4 3" xfId="444"/>
    <cellStyle name="Currency_!!!GO" xfId="445"/>
    <cellStyle name="分级显示列_1_Book1" xfId="446"/>
    <cellStyle name="标题 3 3 2" xfId="447"/>
    <cellStyle name="Currency1" xfId="448"/>
    <cellStyle name="标题 2 3 4" xfId="449"/>
    <cellStyle name="Date 2" xfId="450"/>
    <cellStyle name="Date 2 2" xfId="451"/>
    <cellStyle name="Dollar (zero dec)" xfId="452"/>
    <cellStyle name="Grey" xfId="453"/>
    <cellStyle name="常规 2 3 6" xfId="454"/>
    <cellStyle name="百分比 5 2" xfId="455"/>
    <cellStyle name="标题 2 2" xfId="456"/>
    <cellStyle name="强调文字颜色 5 2 2" xfId="457"/>
    <cellStyle name="Header1" xfId="458"/>
    <cellStyle name="Header2 2 2" xfId="459"/>
    <cellStyle name="Header2 3" xfId="460"/>
    <cellStyle name="千位分隔 2 4" xfId="461"/>
    <cellStyle name="Input [yellow]" xfId="462"/>
    <cellStyle name="千位分隔 2 4 2" xfId="463"/>
    <cellStyle name="Input [yellow] 2" xfId="464"/>
    <cellStyle name="Input [yellow] 2 2" xfId="465"/>
    <cellStyle name="Input [yellow] 2 3" xfId="466"/>
    <cellStyle name="Input [yellow] 3" xfId="467"/>
    <cellStyle name="Input [yellow] 3 2" xfId="468"/>
    <cellStyle name="Input Cells" xfId="469"/>
    <cellStyle name="Linked Cells" xfId="470"/>
    <cellStyle name="Millares [0]_96 Risk" xfId="471"/>
    <cellStyle name="常规 2 2 2 2" xfId="472"/>
    <cellStyle name="Millares_96 Risk" xfId="473"/>
    <cellStyle name="千位分隔 2 3 2" xfId="474"/>
    <cellStyle name="Milliers [0]_!!!GO" xfId="475"/>
    <cellStyle name="Moneda [0]_96 Risk" xfId="476"/>
    <cellStyle name="Month" xfId="477"/>
    <cellStyle name="数量 3" xfId="478"/>
    <cellStyle name="标题 1 2 2 2" xfId="479"/>
    <cellStyle name="Month 2" xfId="480"/>
    <cellStyle name="no dec" xfId="481"/>
    <cellStyle name="PSHeading 2" xfId="482"/>
    <cellStyle name="百分比 10" xfId="483"/>
    <cellStyle name="no dec 2" xfId="484"/>
    <cellStyle name="PSHeading 2 2" xfId="485"/>
    <cellStyle name="no dec 2 2" xfId="486"/>
    <cellStyle name="PSHeading 2 2 2" xfId="487"/>
    <cellStyle name="no dec 3" xfId="488"/>
    <cellStyle name="PSHeading 2 3" xfId="489"/>
    <cellStyle name="百分比 3 3 2" xfId="490"/>
    <cellStyle name="Normal"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百分比 2 3 2 2" xfId="536"/>
    <cellStyle name="百分比 2 3 2 3" xfId="537"/>
    <cellStyle name="百分比 2 3 3" xfId="538"/>
    <cellStyle name="百分比 2 3 3 2" xfId="539"/>
    <cellStyle name="百分比 2 4" xfId="540"/>
    <cellStyle name="百分比 2 4 3 2" xfId="541"/>
    <cellStyle name="百分比 2 4 4" xfId="542"/>
    <cellStyle name="百分比 2 5" xfId="543"/>
    <cellStyle name="百分比 2 6" xfId="544"/>
    <cellStyle name="常规 15 2" xfId="545"/>
    <cellStyle name="标题 2 2 2" xfId="546"/>
    <cellStyle name="百分比 2 7" xfId="547"/>
    <cellStyle name="常规 15 3" xfId="548"/>
    <cellStyle name="标题 2 2 3" xfId="549"/>
    <cellStyle name="百分比 2 8" xfId="550"/>
    <cellStyle name="百分比 3" xfId="551"/>
    <cellStyle name="百分比 3 2" xfId="552"/>
    <cellStyle name="百分比 3 2 2" xfId="553"/>
    <cellStyle name="百分比 3 3" xfId="554"/>
    <cellStyle name="编号 2" xfId="555"/>
    <cellStyle name="百分比 3 4" xfId="556"/>
    <cellStyle name="标题 1 2" xfId="557"/>
    <cellStyle name="百分比 4 2" xfId="558"/>
    <cellStyle name="常规 2 2 6" xfId="559"/>
    <cellStyle name="标题 3 2" xfId="560"/>
    <cellStyle name="百分比 6 2" xfId="561"/>
    <cellStyle name="百分比 8 2" xfId="562"/>
    <cellStyle name="百分比 9" xfId="563"/>
    <cellStyle name="百分比 9 2" xfId="564"/>
    <cellStyle name="捠壿_Region Orders (2)" xfId="565"/>
    <cellStyle name="编号 2 3" xfId="566"/>
    <cellStyle name="编号 3" xfId="567"/>
    <cellStyle name="标题 1 3 2 2" xfId="568"/>
    <cellStyle name="标题 1 5 3" xfId="569"/>
    <cellStyle name="标题 2 4 2" xfId="570"/>
    <cellStyle name="标题 1 7" xfId="571"/>
    <cellStyle name="标题 2 3 2" xfId="572"/>
    <cellStyle name="标题 2 3 2 2" xfId="573"/>
    <cellStyle name="标题 2 4" xfId="574"/>
    <cellStyle name="标题 2 4 2 2" xfId="575"/>
    <cellStyle name="标题 3 2 2 2" xfId="576"/>
    <cellStyle name="好 5 2" xfId="577"/>
    <cellStyle name="标题 2 4 3" xfId="578"/>
    <cellStyle name="标题 2 4 4" xfId="579"/>
    <cellStyle name="标题 2 5" xfId="580"/>
    <cellStyle name="标题 2 7" xfId="581"/>
    <cellStyle name="标题 2 5 2" xfId="582"/>
    <cellStyle name="标题 2 5 3" xfId="583"/>
    <cellStyle name="标题 2 6" xfId="584"/>
    <cellStyle name="标题 3 2 2" xfId="585"/>
    <cellStyle name="好 5" xfId="586"/>
    <cellStyle name="标题 3 2 3" xfId="587"/>
    <cellStyle name="好 6" xfId="588"/>
    <cellStyle name="标题 3 3 2 2" xfId="589"/>
    <cellStyle name="标题 3 3 3" xfId="590"/>
    <cellStyle name="标题 3 3 4" xfId="591"/>
    <cellStyle name="标题 3 4" xfId="592"/>
    <cellStyle name="标题 3 4 2" xfId="593"/>
    <cellStyle name="标题 3 4 2 2" xfId="594"/>
    <cellStyle name="标题 3 4 3" xfId="595"/>
    <cellStyle name="标题 3 4 4" xfId="596"/>
    <cellStyle name="标题 3 5" xfId="597"/>
    <cellStyle name="标题 3 5 2" xfId="598"/>
    <cellStyle name="标题 3 5 3" xfId="599"/>
    <cellStyle name="标题 3 6" xfId="600"/>
    <cellStyle name="标题 3 7" xfId="601"/>
    <cellStyle name="数量 2 2 2" xfId="602"/>
    <cellStyle name="标题 4 2" xfId="603"/>
    <cellStyle name="千位分隔 3" xfId="604"/>
    <cellStyle name="标题 4 2 2" xfId="605"/>
    <cellStyle name="千位分隔 3 2" xfId="606"/>
    <cellStyle name="标题 4 2 2 2" xfId="607"/>
    <cellStyle name="千位分隔 3 2 2" xfId="608"/>
    <cellStyle name="标题 4 2 3" xfId="609"/>
    <cellStyle name="千位分隔 3 3" xfId="610"/>
    <cellStyle name="标题 4 2 4" xfId="611"/>
    <cellStyle name="标题 4 3" xfId="612"/>
    <cellStyle name="千位分隔 4" xfId="613"/>
    <cellStyle name="标题 4 3 2" xfId="614"/>
    <cellStyle name="千位分隔 4 2" xfId="615"/>
    <cellStyle name="标题 4 3 2 2" xfId="616"/>
    <cellStyle name="标题 4 3 3" xfId="617"/>
    <cellStyle name="标题 4 3 4" xfId="618"/>
    <cellStyle name="标题 4 4" xfId="619"/>
    <cellStyle name="千位分隔 5" xfId="620"/>
    <cellStyle name="标题 4 4 2" xfId="621"/>
    <cellStyle name="千位分隔 5 2" xfId="622"/>
    <cellStyle name="标题 4 4 2 2" xfId="623"/>
    <cellStyle name="标题 4 4 3" xfId="624"/>
    <cellStyle name="标题 4 4 4" xfId="625"/>
    <cellStyle name="标题 4 5" xfId="626"/>
    <cellStyle name="千位分隔 6" xfId="627"/>
    <cellStyle name="标题 4 5 2" xfId="628"/>
    <cellStyle name="千位分隔 6 2" xfId="629"/>
    <cellStyle name="标题 4 5 3" xfId="630"/>
    <cellStyle name="标题 4 6" xfId="631"/>
    <cellStyle name="千位分隔 7" xfId="632"/>
    <cellStyle name="标题 4 7" xfId="633"/>
    <cellStyle name="千位分隔 8" xfId="634"/>
    <cellStyle name="标题 5" xfId="635"/>
    <cellStyle name="标题 5 2" xfId="636"/>
    <cellStyle name="标题 5 2 2" xfId="637"/>
    <cellStyle name="标题 5 3" xfId="638"/>
    <cellStyle name="标题 5 4" xfId="639"/>
    <cellStyle name="标题 6" xfId="640"/>
    <cellStyle name="标题 6 2" xfId="641"/>
    <cellStyle name="标题 6 3" xfId="642"/>
    <cellStyle name="标题 6 4" xfId="643"/>
    <cellStyle name="标题 7" xfId="644"/>
    <cellStyle name="标题 7 2" xfId="645"/>
    <cellStyle name="标题 7 2 2" xfId="646"/>
    <cellStyle name="标题 7 3" xfId="647"/>
    <cellStyle name="标题 7 4" xfId="648"/>
    <cellStyle name="标题 8" xfId="649"/>
    <cellStyle name="标题 8 2" xfId="650"/>
    <cellStyle name="常规 2 7" xfId="651"/>
    <cellStyle name="标题 8 3" xfId="652"/>
    <cellStyle name="常规 2 8" xfId="653"/>
    <cellStyle name="输入 2" xfId="654"/>
    <cellStyle name="标题 9" xfId="655"/>
    <cellStyle name="标题1" xfId="656"/>
    <cellStyle name="标题1 2" xfId="657"/>
    <cellStyle name="标题1 2 2" xfId="658"/>
    <cellStyle name="标题1 2 2 2" xfId="659"/>
    <cellStyle name="标题1 2 3" xfId="660"/>
    <cellStyle name="差 5 2" xfId="661"/>
    <cellStyle name="标题1 3" xfId="662"/>
    <cellStyle name="标题1 3 2" xfId="663"/>
    <cellStyle name="标题1 4" xfId="664"/>
    <cellStyle name="表标题" xfId="665"/>
    <cellStyle name="表标题 2" xfId="666"/>
    <cellStyle name="部门" xfId="667"/>
    <cellStyle name="部门 2" xfId="668"/>
    <cellStyle name="部门 2 2" xfId="669"/>
    <cellStyle name="部门 2 2 2" xfId="670"/>
    <cellStyle name="部门 2 3" xfId="671"/>
    <cellStyle name="部门 3" xfId="672"/>
    <cellStyle name="部门 3 2" xfId="673"/>
    <cellStyle name="差 2" xfId="674"/>
    <cellStyle name="解释性文本 5" xfId="675"/>
    <cellStyle name="差 2 2" xfId="676"/>
    <cellStyle name="解释性文本 5 2" xfId="677"/>
    <cellStyle name="差 2 2 2" xfId="678"/>
    <cellStyle name="差 2 3" xfId="679"/>
    <cellStyle name="解释性文本 5 3" xfId="680"/>
    <cellStyle name="差 2 4" xfId="681"/>
    <cellStyle name="差 3" xfId="682"/>
    <cellStyle name="解释性文本 6" xfId="683"/>
    <cellStyle name="差 3 2" xfId="684"/>
    <cellStyle name="差 3 2 2" xfId="685"/>
    <cellStyle name="差 3 3" xfId="686"/>
    <cellStyle name="差 3 4" xfId="687"/>
    <cellStyle name="差 4" xfId="688"/>
    <cellStyle name="解释性文本 7" xfId="689"/>
    <cellStyle name="差 4 2" xfId="690"/>
    <cellStyle name="差 4 2 2" xfId="691"/>
    <cellStyle name="差 4 3" xfId="692"/>
    <cellStyle name="差 4 4" xfId="693"/>
    <cellStyle name="差 5" xfId="694"/>
    <cellStyle name="差 5 3" xfId="695"/>
    <cellStyle name="差 6" xfId="696"/>
    <cellStyle name="差_0502通海县 2 2" xfId="697"/>
    <cellStyle name="差 8" xfId="698"/>
    <cellStyle name="差_0502通海县" xfId="699"/>
    <cellStyle name="差_0502通海县 2" xfId="700"/>
    <cellStyle name="差_0502通海县 3" xfId="701"/>
    <cellStyle name="差_0605石屏" xfId="702"/>
    <cellStyle name="差_0605石屏 2" xfId="703"/>
    <cellStyle name="差_0605石屏 2 2" xfId="704"/>
    <cellStyle name="差_0605石屏 3" xfId="705"/>
    <cellStyle name="差_0605石屏县" xfId="706"/>
    <cellStyle name="差_0605石屏县 2" xfId="707"/>
    <cellStyle name="差_0605石屏县 2 2" xfId="708"/>
    <cellStyle name="差_0605石屏县 3" xfId="709"/>
    <cellStyle name="差_1110洱源" xfId="710"/>
    <cellStyle name="差_1110洱源 2 2" xfId="711"/>
    <cellStyle name="差_11大理" xfId="712"/>
    <cellStyle name="差_11大理 2" xfId="713"/>
    <cellStyle name="差_11大理 2 2" xfId="714"/>
    <cellStyle name="差_11大理 3" xfId="715"/>
    <cellStyle name="差_2007年地州资金往来对账表" xfId="716"/>
    <cellStyle name="差_2007年地州资金往来对账表 2" xfId="717"/>
    <cellStyle name="差_2007年地州资金往来对账表 2 2" xfId="718"/>
    <cellStyle name="差_2007年地州资金往来对账表 3" xfId="719"/>
    <cellStyle name="差_2008年地州对账表(国库资金）" xfId="720"/>
    <cellStyle name="常规 28" xfId="721"/>
    <cellStyle name="差_2008年地州对账表(国库资金） 2" xfId="722"/>
    <cellStyle name="差_2008年地州对账表(国库资金） 2 2" xfId="723"/>
    <cellStyle name="适中 3" xfId="724"/>
    <cellStyle name="差_2008年地州对账表(国库资金） 3" xfId="725"/>
    <cellStyle name="差_Book1" xfId="726"/>
    <cellStyle name="差_M01-1" xfId="727"/>
    <cellStyle name="差_M01-1 2" xfId="728"/>
    <cellStyle name="昗弨_Pacific Region P&amp;L" xfId="729"/>
    <cellStyle name="差_M01-1 2 2" xfId="730"/>
    <cellStyle name="差_M01-1 3" xfId="731"/>
    <cellStyle name="常规 10 2" xfId="732"/>
    <cellStyle name="常规 10 2 2" xfId="733"/>
    <cellStyle name="常规 10 2 2 2" xfId="734"/>
    <cellStyle name="常规 10 2 3" xfId="735"/>
    <cellStyle name="汇总 6 2" xfId="736"/>
    <cellStyle name="常规 10 2_报预算局：2016年云南省及省本级1-7月社保基金预算执行情况表（0823）" xfId="737"/>
    <cellStyle name="常规 10 3" xfId="738"/>
    <cellStyle name="常规 10 41" xfId="739"/>
    <cellStyle name="常规 10 41 2" xfId="740"/>
    <cellStyle name="常规 11" xfId="741"/>
    <cellStyle name="常规 11 2" xfId="742"/>
    <cellStyle name="常规 11 2 2" xfId="743"/>
    <cellStyle name="常规 11 3" xfId="744"/>
    <cellStyle name="常规 11 3 2" xfId="745"/>
    <cellStyle name="常规 11 4" xfId="746"/>
    <cellStyle name="链接单元格 3 2 2" xfId="747"/>
    <cellStyle name="常规 12" xfId="748"/>
    <cellStyle name="好 4 2" xfId="749"/>
    <cellStyle name="常规 12 2" xfId="750"/>
    <cellStyle name="好 4 2 2" xfId="751"/>
    <cellStyle name="常规 13" xfId="752"/>
    <cellStyle name="好 4 3" xfId="753"/>
    <cellStyle name="常规 13 2" xfId="754"/>
    <cellStyle name="常规 14" xfId="755"/>
    <cellStyle name="好 4 4" xfId="756"/>
    <cellStyle name="常规 14 2" xfId="757"/>
    <cellStyle name="常规 16" xfId="758"/>
    <cellStyle name="常规 21" xfId="759"/>
    <cellStyle name="检查单元格 2 2 2" xfId="760"/>
    <cellStyle name="常规 16 2" xfId="761"/>
    <cellStyle name="常规 17" xfId="762"/>
    <cellStyle name="常规 22" xfId="763"/>
    <cellStyle name="注释 4 2" xfId="764"/>
    <cellStyle name="常规 17 2" xfId="765"/>
    <cellStyle name="注释 4 2 2" xfId="766"/>
    <cellStyle name="常规 17 2 2" xfId="767"/>
    <cellStyle name="常规 17 3" xfId="768"/>
    <cellStyle name="常规 18" xfId="769"/>
    <cellStyle name="常规 23" xfId="770"/>
    <cellStyle name="注释 4 3" xfId="771"/>
    <cellStyle name="常规 18 2" xfId="772"/>
    <cellStyle name="常规 5 42" xfId="773"/>
    <cellStyle name="常规 18 2 2" xfId="774"/>
    <cellStyle name="常规 5 42 2" xfId="775"/>
    <cellStyle name="常规 18 3" xfId="776"/>
    <cellStyle name="常规 19" xfId="777"/>
    <cellStyle name="常规 24" xfId="778"/>
    <cellStyle name="注释 4 4" xfId="779"/>
    <cellStyle name="常规 19 10" xfId="780"/>
    <cellStyle name="常规 19 2" xfId="781"/>
    <cellStyle name="常规 19 2 2" xfId="782"/>
    <cellStyle name="常规 19 3" xfId="783"/>
    <cellStyle name="常规 2" xfId="784"/>
    <cellStyle name="常规 2 10" xfId="785"/>
    <cellStyle name="强调文字颜色 3 3" xfId="786"/>
    <cellStyle name="常规 2 10 2" xfId="787"/>
    <cellStyle name="强调文字颜色 3 3 2" xfId="788"/>
    <cellStyle name="常规 2 11" xfId="789"/>
    <cellStyle name="常规 2 11 2" xfId="790"/>
    <cellStyle name="常规 2 12" xfId="791"/>
    <cellStyle name="常规 2 13" xfId="792"/>
    <cellStyle name="常规 2 13 2" xfId="793"/>
    <cellStyle name="常规 2 14" xfId="794"/>
    <cellStyle name="常规 2 14 2" xfId="795"/>
    <cellStyle name="常规 2 15" xfId="796"/>
    <cellStyle name="常规 2 16" xfId="797"/>
    <cellStyle name="常规 2 2" xfId="798"/>
    <cellStyle name="常规 2 2 11 2" xfId="799"/>
    <cellStyle name="常规 2 2 2" xfId="800"/>
    <cellStyle name="常规 2 2 2 2 2" xfId="801"/>
    <cellStyle name="常规 2 2 2 2 2 2" xfId="802"/>
    <cellStyle name="常规 2 2 2 2 3" xfId="803"/>
    <cellStyle name="常规 2 2 2 3" xfId="804"/>
    <cellStyle name="常规 2 2 2 3 2" xfId="805"/>
    <cellStyle name="常规 2 2 2 4 2" xfId="806"/>
    <cellStyle name="强调文字颜色 1 2" xfId="807"/>
    <cellStyle name="常规 2 2 3" xfId="808"/>
    <cellStyle name="常规 2 2 3 2 2" xfId="809"/>
    <cellStyle name="常规 2 2 3 3 2" xfId="810"/>
    <cellStyle name="常规 2 2 4" xfId="811"/>
    <cellStyle name="常规 2 2 5" xfId="812"/>
    <cellStyle name="常规 2 3" xfId="813"/>
    <cellStyle name="常规 2 3 2" xfId="814"/>
    <cellStyle name="常规 2 3 2 2" xfId="815"/>
    <cellStyle name="常规 2 3 2 2 2" xfId="816"/>
    <cellStyle name="常规 2 3 2 2 2 2" xfId="817"/>
    <cellStyle name="常规 2 3 2 2 3" xfId="818"/>
    <cellStyle name="常规 2 3 2 3" xfId="819"/>
    <cellStyle name="常规 2 3 2 3 2" xfId="820"/>
    <cellStyle name="常规 2 3 2 4" xfId="821"/>
    <cellStyle name="常规 2 3 2 4 2" xfId="822"/>
    <cellStyle name="常规 2 3 2 5" xfId="823"/>
    <cellStyle name="常规 2 3 3" xfId="824"/>
    <cellStyle name="常规 2 3 3 2" xfId="825"/>
    <cellStyle name="常规 2 3 3 2 2" xfId="826"/>
    <cellStyle name="常规 2 3 3 3" xfId="827"/>
    <cellStyle name="常规 2 3 3 3 2" xfId="828"/>
    <cellStyle name="常规 2 3 3 4" xfId="829"/>
    <cellStyle name="常规 2 3 5" xfId="830"/>
    <cellStyle name="常规 2 3 5 2" xfId="831"/>
    <cellStyle name="常规 2 4" xfId="832"/>
    <cellStyle name="常规 2 4 2" xfId="833"/>
    <cellStyle name="常规 2 4 2 2" xfId="834"/>
    <cellStyle name="常规 2 4 2 2 2" xfId="835"/>
    <cellStyle name="常规 2 4 2 3" xfId="836"/>
    <cellStyle name="输出 2 2 2" xfId="837"/>
    <cellStyle name="常规 2 4 2 3 2" xfId="838"/>
    <cellStyle name="常规 2 4 2 4" xfId="839"/>
    <cellStyle name="常规 2 4 3" xfId="840"/>
    <cellStyle name="常规 2 4 3 2" xfId="841"/>
    <cellStyle name="常规 2 4 4" xfId="842"/>
    <cellStyle name="常规 2 4 4 2" xfId="843"/>
    <cellStyle name="常规 2 4 5" xfId="844"/>
    <cellStyle name="常规 2 5" xfId="845"/>
    <cellStyle name="常规 2 5 2" xfId="846"/>
    <cellStyle name="常规 2 5 2 2" xfId="847"/>
    <cellStyle name="检查单元格 6" xfId="848"/>
    <cellStyle name="常规 2 5 2 2 2" xfId="849"/>
    <cellStyle name="常规 2 5 2 3" xfId="850"/>
    <cellStyle name="检查单元格 7" xfId="851"/>
    <cellStyle name="输出 3 2 2" xfId="852"/>
    <cellStyle name="常规 2 5 3" xfId="853"/>
    <cellStyle name="常规 2 5 3 2" xfId="854"/>
    <cellStyle name="常规 2 5 4" xfId="855"/>
    <cellStyle name="常规 2 5 4 2" xfId="856"/>
    <cellStyle name="常规 2 5 5" xfId="857"/>
    <cellStyle name="常规 2 6" xfId="858"/>
    <cellStyle name="常规 2 6 2" xfId="859"/>
    <cellStyle name="常规 2 6 2 2" xfId="860"/>
    <cellStyle name="常规 2 6 2 2 2" xfId="861"/>
    <cellStyle name="常规 2 6 3" xfId="862"/>
    <cellStyle name="常规 2 6 3 2" xfId="863"/>
    <cellStyle name="常规 2 6 4" xfId="864"/>
    <cellStyle name="常规 2 6 4 2" xfId="865"/>
    <cellStyle name="常规 2 7 3" xfId="866"/>
    <cellStyle name="常规 2 7 3 2" xfId="867"/>
    <cellStyle name="常规 2 8 2" xfId="868"/>
    <cellStyle name="输入 2 2" xfId="869"/>
    <cellStyle name="常规 2 9" xfId="870"/>
    <cellStyle name="输入 3" xfId="871"/>
    <cellStyle name="常规 2 9 2" xfId="872"/>
    <cellStyle name="输入 3 2" xfId="873"/>
    <cellStyle name="常规 2 9 2 2" xfId="874"/>
    <cellStyle name="输入 3 2 2" xfId="875"/>
    <cellStyle name="常规 2 9 3" xfId="876"/>
    <cellStyle name="输入 3 3" xfId="877"/>
    <cellStyle name="常规 2 9 3 2" xfId="878"/>
    <cellStyle name="常规 2 9 4" xfId="879"/>
    <cellStyle name="好_2008年地州对账表(国库资金） 2" xfId="880"/>
    <cellStyle name="输入 3 4" xfId="881"/>
    <cellStyle name="常规 25" xfId="882"/>
    <cellStyle name="常规 30" xfId="883"/>
    <cellStyle name="常规 25 2" xfId="884"/>
    <cellStyle name="常规 26" xfId="885"/>
    <cellStyle name="常规 27" xfId="886"/>
    <cellStyle name="常规 29" xfId="887"/>
    <cellStyle name="常规 3" xfId="888"/>
    <cellStyle name="输出 4 2" xfId="889"/>
    <cellStyle name="常规 3 2" xfId="890"/>
    <cellStyle name="输出 4 2 2" xfId="891"/>
    <cellStyle name="常规 3 2 2" xfId="892"/>
    <cellStyle name="常规 3 2 2 2" xfId="893"/>
    <cellStyle name="常规 3 2 4" xfId="894"/>
    <cellStyle name="常规 3 2 4 2" xfId="895"/>
    <cellStyle name="常规 3 3" xfId="896"/>
    <cellStyle name="常规 3 3 2" xfId="897"/>
    <cellStyle name="常规 3 3 2 2" xfId="898"/>
    <cellStyle name="常规 3 3 2 2 2" xfId="899"/>
    <cellStyle name="常规 3 3 2 3" xfId="900"/>
    <cellStyle name="常规 3 3 3" xfId="901"/>
    <cellStyle name="常规 3 3 3 2" xfId="902"/>
    <cellStyle name="常规 3 3 4" xfId="903"/>
    <cellStyle name="常规 3 3 4 2" xfId="904"/>
    <cellStyle name="常规 3 4" xfId="905"/>
    <cellStyle name="常规 3 4 2" xfId="906"/>
    <cellStyle name="常规 3 4 2 2" xfId="907"/>
    <cellStyle name="常规 3 5" xfId="908"/>
    <cellStyle name="常规 3 5 2" xfId="909"/>
    <cellStyle name="常规 3 6" xfId="910"/>
    <cellStyle name="常规 3 6 2" xfId="911"/>
    <cellStyle name="常规 3 7" xfId="912"/>
    <cellStyle name="常规 3 8" xfId="913"/>
    <cellStyle name="常规 3_Book1" xfId="914"/>
    <cellStyle name="常规 4" xfId="915"/>
    <cellStyle name="输出 4 3" xfId="916"/>
    <cellStyle name="常规 4 2" xfId="917"/>
    <cellStyle name="常规 4 2 2" xfId="918"/>
    <cellStyle name="常规 4 4" xfId="919"/>
    <cellStyle name="常规 4 2 2 2" xfId="920"/>
    <cellStyle name="常规 6 4" xfId="921"/>
    <cellStyle name="常规 4 2 2 2 2" xfId="922"/>
    <cellStyle name="常规 6 4 2" xfId="923"/>
    <cellStyle name="常规 4 2 3" xfId="924"/>
    <cellStyle name="常规 4 5" xfId="925"/>
    <cellStyle name="常规 4 2 3 2" xfId="926"/>
    <cellStyle name="常规 7 4" xfId="927"/>
    <cellStyle name="常规 4 2 4" xfId="928"/>
    <cellStyle name="常规 4 6" xfId="929"/>
    <cellStyle name="常规 4 2 4 2" xfId="930"/>
    <cellStyle name="常规 4 6 2" xfId="931"/>
    <cellStyle name="常规 439" xfId="932"/>
    <cellStyle name="常规 444" xfId="933"/>
    <cellStyle name="常规 8 4" xfId="934"/>
    <cellStyle name="常规 4 2 5" xfId="935"/>
    <cellStyle name="常规 4 7" xfId="936"/>
    <cellStyle name="常规 4 3" xfId="937"/>
    <cellStyle name="常规 4 3 2" xfId="938"/>
    <cellStyle name="常规 5 4" xfId="939"/>
    <cellStyle name="常规 4 3 2 2" xfId="940"/>
    <cellStyle name="常规 5 4 2" xfId="941"/>
    <cellStyle name="常规 4 3 2 2 2" xfId="942"/>
    <cellStyle name="常规 4 3 2 3" xfId="943"/>
    <cellStyle name="常规 4 3 3" xfId="944"/>
    <cellStyle name="常规 5 5" xfId="945"/>
    <cellStyle name="常规 4 3 3 2" xfId="946"/>
    <cellStyle name="常规 4 3 4" xfId="947"/>
    <cellStyle name="常规 4 3 4 2" xfId="948"/>
    <cellStyle name="常规 4 3 5" xfId="949"/>
    <cellStyle name="常规 428" xfId="950"/>
    <cellStyle name="常规 433" xfId="951"/>
    <cellStyle name="链接单元格 3" xfId="952"/>
    <cellStyle name="常规 429" xfId="953"/>
    <cellStyle name="常规 434" xfId="954"/>
    <cellStyle name="链接单元格 4" xfId="955"/>
    <cellStyle name="常规 430" xfId="956"/>
    <cellStyle name="常规 431" xfId="957"/>
    <cellStyle name="常规 432" xfId="958"/>
    <cellStyle name="链接单元格 2" xfId="959"/>
    <cellStyle name="常规 435" xfId="960"/>
    <cellStyle name="常规 440" xfId="961"/>
    <cellStyle name="链接单元格 5" xfId="962"/>
    <cellStyle name="常规 436" xfId="963"/>
    <cellStyle name="常规 441" xfId="964"/>
    <cellStyle name="链接单元格 6" xfId="965"/>
    <cellStyle name="常规 442" xfId="966"/>
    <cellStyle name="常规 8 2" xfId="967"/>
    <cellStyle name="链接单元格 7" xfId="968"/>
    <cellStyle name="常规 443" xfId="969"/>
    <cellStyle name="常规 8 3" xfId="970"/>
    <cellStyle name="常规 448" xfId="971"/>
    <cellStyle name="常规 449" xfId="972"/>
    <cellStyle name="常规 450" xfId="973"/>
    <cellStyle name="常规 451" xfId="974"/>
    <cellStyle name="常规 452" xfId="975"/>
    <cellStyle name="常规 5 2" xfId="976"/>
    <cellStyle name="常规 5 2 2" xfId="977"/>
    <cellStyle name="常规 5 2 2 2" xfId="978"/>
    <cellStyle name="常规 5 2 3" xfId="979"/>
    <cellStyle name="常规 5 2 3 2" xfId="980"/>
    <cellStyle name="常规 5 2 4" xfId="981"/>
    <cellStyle name="常规 5 3" xfId="982"/>
    <cellStyle name="常规 5 3 2" xfId="983"/>
    <cellStyle name="常规 6" xfId="984"/>
    <cellStyle name="常规 6 2" xfId="985"/>
    <cellStyle name="常规 6 2 2" xfId="986"/>
    <cellStyle name="常规 6 3" xfId="987"/>
    <cellStyle name="常规 6 3 2" xfId="988"/>
    <cellStyle name="常规 6 3 2 2" xfId="989"/>
    <cellStyle name="常规 6 3 3" xfId="990"/>
    <cellStyle name="常规 7" xfId="991"/>
    <cellStyle name="常规 7 2" xfId="992"/>
    <cellStyle name="常规 7 2 2" xfId="993"/>
    <cellStyle name="常规 7 3" xfId="994"/>
    <cellStyle name="常规 7 3 2" xfId="995"/>
    <cellStyle name="常规 8" xfId="996"/>
    <cellStyle name="常规 9" xfId="997"/>
    <cellStyle name="常规 9 2 2" xfId="998"/>
    <cellStyle name="注释 7" xfId="999"/>
    <cellStyle name="常规 9 2 2 2" xfId="1000"/>
    <cellStyle name="常规 9 2 3" xfId="1001"/>
    <cellStyle name="注释 8" xfId="1002"/>
    <cellStyle name="常规 9 3" xfId="1003"/>
    <cellStyle name="常规 9 3 2" xfId="1004"/>
    <cellStyle name="常规 9 4" xfId="1005"/>
    <cellStyle name="常规 9 5" xfId="1006"/>
    <cellStyle name="常规 94" xfId="1007"/>
    <cellStyle name="常规 95" xfId="1008"/>
    <cellStyle name="常规_2004年基金预算(二稿)" xfId="1009"/>
    <cellStyle name="常规_2007年云南省向人大报送政府收支预算表格式编制过程表" xfId="1010"/>
    <cellStyle name="常规_2007年云南省向人大报送政府收支预算表格式编制过程表 2" xfId="1011"/>
    <cellStyle name="常规_2007年云南省向人大报送政府收支预算表格式编制过程表 2 2" xfId="1012"/>
    <cellStyle name="计算 2 3" xfId="1013"/>
    <cellStyle name="常规_2007年云南省向人大报送政府收支预算表格式编制过程表 2 2 2" xfId="1014"/>
    <cellStyle name="数量 4" xfId="1015"/>
    <cellStyle name="常规_exceltmp1" xfId="1016"/>
    <cellStyle name="常规_exceltmp1 2" xfId="1017"/>
    <cellStyle name="计算 4" xfId="1018"/>
    <cellStyle name="超级链接 2 2" xfId="1019"/>
    <cellStyle name="超级链接 3" xfId="1020"/>
    <cellStyle name="超链接 2" xfId="1021"/>
    <cellStyle name="超链接 2 2" xfId="1022"/>
    <cellStyle name="超链接 2 2 2" xfId="1023"/>
    <cellStyle name="超链接 3" xfId="1024"/>
    <cellStyle name="超链接 3 2" xfId="1025"/>
    <cellStyle name="超链接 4" xfId="1026"/>
    <cellStyle name="超链接 4 2" xfId="1027"/>
    <cellStyle name="分级显示行_1_Book1" xfId="1028"/>
    <cellStyle name="好 2" xfId="1029"/>
    <cellStyle name="好 2 2" xfId="1030"/>
    <cellStyle name="好 2 2 2" xfId="1031"/>
    <cellStyle name="好 3" xfId="1032"/>
    <cellStyle name="好 3 2" xfId="1033"/>
    <cellStyle name="好 4" xfId="1034"/>
    <cellStyle name="好 5 3" xfId="1035"/>
    <cellStyle name="好 8" xfId="1036"/>
    <cellStyle name="好_0502通海县" xfId="1037"/>
    <cellStyle name="好_0502通海县 2" xfId="1038"/>
    <cellStyle name="好_0502通海县 2 2" xfId="1039"/>
    <cellStyle name="好_0502通海县 3" xfId="1040"/>
    <cellStyle name="好_0605石屏" xfId="1041"/>
    <cellStyle name="好_0605石屏 2" xfId="1042"/>
    <cellStyle name="好_0605石屏 2 2" xfId="1043"/>
    <cellStyle name="好_0605石屏 3" xfId="1044"/>
    <cellStyle name="好_0605石屏县" xfId="1045"/>
    <cellStyle name="好_0605石屏县 2" xfId="1046"/>
    <cellStyle name="好_0605石屏县 3" xfId="1047"/>
    <cellStyle name="好_1110洱源" xfId="1048"/>
    <cellStyle name="好_1110洱源 2" xfId="1049"/>
    <cellStyle name="解释性文本 4 3" xfId="1050"/>
    <cellStyle name="好_1110洱源 2 2" xfId="1051"/>
    <cellStyle name="好_1110洱源 3" xfId="1052"/>
    <cellStyle name="解释性文本 4 4" xfId="1053"/>
    <cellStyle name="好_11大理" xfId="1054"/>
    <cellStyle name="好_11大理 2" xfId="1055"/>
    <cellStyle name="好_11大理 2 2" xfId="1056"/>
    <cellStyle name="好_11大理 3" xfId="1057"/>
    <cellStyle name="好_2007年地州资金往来对账表" xfId="1058"/>
    <cellStyle name="好_2007年地州资金往来对账表 2" xfId="1059"/>
    <cellStyle name="好_2007年地州资金往来对账表 2 2" xfId="1060"/>
    <cellStyle name="好_2007年地州资金往来对账表 3" xfId="1061"/>
    <cellStyle name="好_2008年地州对账表(国库资金） 2 2" xfId="1062"/>
    <cellStyle name="商品名称 2 3" xfId="1063"/>
    <cellStyle name="好_2008年地州对账表(国库资金） 3" xfId="1064"/>
    <cellStyle name="好_Book1" xfId="1065"/>
    <cellStyle name="好_Book1 2" xfId="1066"/>
    <cellStyle name="好_M01-1" xfId="1067"/>
    <cellStyle name="好_M01-1 2" xfId="1068"/>
    <cellStyle name="好_M01-1 2 2" xfId="1069"/>
    <cellStyle name="后继超级链接" xfId="1070"/>
    <cellStyle name="后继超级链接 2" xfId="1071"/>
    <cellStyle name="后继超级链接 2 2" xfId="1072"/>
    <cellStyle name="后继超级链接 3" xfId="1073"/>
    <cellStyle name="汇总 2 2 2" xfId="1074"/>
    <cellStyle name="汇总 2 2 2 2" xfId="1075"/>
    <cellStyle name="汇总 8" xfId="1076"/>
    <cellStyle name="汇总 2 2 3" xfId="1077"/>
    <cellStyle name="警告文本 2 2 2" xfId="1078"/>
    <cellStyle name="汇总 2 3" xfId="1079"/>
    <cellStyle name="汇总 2 3 2" xfId="1080"/>
    <cellStyle name="汇总 2 4" xfId="1081"/>
    <cellStyle name="汇总 2 4 2" xfId="1082"/>
    <cellStyle name="汇总 2 5" xfId="1083"/>
    <cellStyle name="汇总 3 2" xfId="1084"/>
    <cellStyle name="汇总 3 2 2" xfId="1085"/>
    <cellStyle name="汇总 3 2 2 2" xfId="1086"/>
    <cellStyle name="汇总 3 2 3" xfId="1087"/>
    <cellStyle name="警告文本 3 2 2" xfId="1088"/>
    <cellStyle name="汇总 3 3" xfId="1089"/>
    <cellStyle name="汇总 3 3 2" xfId="1090"/>
    <cellStyle name="汇总 3 4" xfId="1091"/>
    <cellStyle name="汇总 3 4 2" xfId="1092"/>
    <cellStyle name="汇总 3 5" xfId="1093"/>
    <cellStyle name="汇总 4 2" xfId="1094"/>
    <cellStyle name="汇总 4 2 2" xfId="1095"/>
    <cellStyle name="汇总 4 2 2 2" xfId="1096"/>
    <cellStyle name="汇总 4 2 3" xfId="1097"/>
    <cellStyle name="警告文本 4 2 2" xfId="1098"/>
    <cellStyle name="汇总 4 3" xfId="1099"/>
    <cellStyle name="汇总 4 3 2" xfId="1100"/>
    <cellStyle name="汇总 4 4" xfId="1101"/>
    <cellStyle name="汇总 4 4 2" xfId="1102"/>
    <cellStyle name="汇总 4 5" xfId="1103"/>
    <cellStyle name="汇总 5 2" xfId="1104"/>
    <cellStyle name="汇总 5 2 2" xfId="1105"/>
    <cellStyle name="汇总 5 3" xfId="1106"/>
    <cellStyle name="汇总 5 3 2" xfId="1107"/>
    <cellStyle name="汇总 5 4" xfId="1108"/>
    <cellStyle name="千分位_97-917" xfId="1109"/>
    <cellStyle name="汇总 7" xfId="1110"/>
    <cellStyle name="汇总 7 2" xfId="1111"/>
    <cellStyle name="汇总 8 2" xfId="1112"/>
    <cellStyle name="计算 2" xfId="1113"/>
    <cellStyle name="计算 2 2" xfId="1114"/>
    <cellStyle name="计算 2 2 2" xfId="1115"/>
    <cellStyle name="计算 2 4" xfId="1116"/>
    <cellStyle name="计算 3" xfId="1117"/>
    <cellStyle name="计算 3 2" xfId="1118"/>
    <cellStyle name="计算 3 2 2" xfId="1119"/>
    <cellStyle name="计算 3 3" xfId="1120"/>
    <cellStyle name="计算 3 4" xfId="1121"/>
    <cellStyle name="计算 4 2" xfId="1122"/>
    <cellStyle name="计算 4 2 2" xfId="1123"/>
    <cellStyle name="计算 4 3" xfId="1124"/>
    <cellStyle name="计算 4 4" xfId="1125"/>
    <cellStyle name="计算 5" xfId="1126"/>
    <cellStyle name="计算 5 2" xfId="1127"/>
    <cellStyle name="计算 5 3" xfId="1128"/>
    <cellStyle name="计算 6" xfId="1129"/>
    <cellStyle name="计算 7" xfId="1130"/>
    <cellStyle name="计算 8" xfId="1131"/>
    <cellStyle name="检查单元格 2" xfId="1132"/>
    <cellStyle name="检查单元格 2 2" xfId="1133"/>
    <cellStyle name="检查单元格 2 3" xfId="1134"/>
    <cellStyle name="检查单元格 2 4" xfId="1135"/>
    <cellStyle name="检查单元格 3" xfId="1136"/>
    <cellStyle name="检查单元格 3 2" xfId="1137"/>
    <cellStyle name="检查单元格 3 2 2" xfId="1138"/>
    <cellStyle name="检查单元格 3 3" xfId="1139"/>
    <cellStyle name="检查单元格 3 4" xfId="1140"/>
    <cellStyle name="检查单元格 4" xfId="1141"/>
    <cellStyle name="检查单元格 4 2" xfId="1142"/>
    <cellStyle name="检查单元格 4 2 2" xfId="1143"/>
    <cellStyle name="检查单元格 4 3" xfId="1144"/>
    <cellStyle name="检查单元格 4 4" xfId="1145"/>
    <cellStyle name="检查单元格 5" xfId="1146"/>
    <cellStyle name="检查单元格 5 2" xfId="1147"/>
    <cellStyle name="检查单元格 5 3" xfId="1148"/>
    <cellStyle name="检查单元格 8" xfId="1149"/>
    <cellStyle name="解释性文本 2" xfId="1150"/>
    <cellStyle name="解释性文本 2 2" xfId="1151"/>
    <cellStyle name="解释性文本 2 2 2" xfId="1152"/>
    <cellStyle name="解释性文本 2 3" xfId="1153"/>
    <cellStyle name="解释性文本 2 4" xfId="1154"/>
    <cellStyle name="解释性文本 3" xfId="1155"/>
    <cellStyle name="解释性文本 3 2" xfId="1156"/>
    <cellStyle name="解释性文本 3 2 2" xfId="1157"/>
    <cellStyle name="解释性文本 3 3" xfId="1158"/>
    <cellStyle name="解释性文本 3 4" xfId="1159"/>
    <cellStyle name="解释性文本 4" xfId="1160"/>
    <cellStyle name="解释性文本 4 2" xfId="1161"/>
    <cellStyle name="解释性文本 4 2 2" xfId="1162"/>
    <cellStyle name="借出原因" xfId="1163"/>
    <cellStyle name="借出原因 2" xfId="1164"/>
    <cellStyle name="借出原因 2 2" xfId="1165"/>
    <cellStyle name="借出原因 2 2 2" xfId="1166"/>
    <cellStyle name="借出原因 2 3" xfId="1167"/>
    <cellStyle name="借出原因 3" xfId="1168"/>
    <cellStyle name="借出原因 3 2" xfId="1169"/>
    <cellStyle name="借出原因 4" xfId="1170"/>
    <cellStyle name="警告文本 2" xfId="1171"/>
    <cellStyle name="警告文本 2 2" xfId="1172"/>
    <cellStyle name="警告文本 2 3" xfId="1173"/>
    <cellStyle name="警告文本 2 4" xfId="1174"/>
    <cellStyle name="警告文本 3" xfId="1175"/>
    <cellStyle name="警告文本 3 2" xfId="1176"/>
    <cellStyle name="警告文本 3 3" xfId="1177"/>
    <cellStyle name="警告文本 3 4" xfId="1178"/>
    <cellStyle name="警告文本 4" xfId="1179"/>
    <cellStyle name="警告文本 4 2" xfId="1180"/>
    <cellStyle name="警告文本 4 3" xfId="1181"/>
    <cellStyle name="警告文本 4 4" xfId="1182"/>
    <cellStyle name="警告文本 5" xfId="1183"/>
    <cellStyle name="警告文本 5 2" xfId="1184"/>
    <cellStyle name="警告文本 5 3" xfId="1185"/>
    <cellStyle name="警告文本 6" xfId="1186"/>
    <cellStyle name="警告文本 7" xfId="1187"/>
    <cellStyle name="链接单元格 2 2" xfId="1188"/>
    <cellStyle name="链接单元格 2 2 2" xfId="1189"/>
    <cellStyle name="链接单元格 2 3" xfId="1190"/>
    <cellStyle name="链接单元格 2 4" xfId="1191"/>
    <cellStyle name="链接单元格 3 2" xfId="1192"/>
    <cellStyle name="链接单元格 3 3" xfId="1193"/>
    <cellStyle name="链接单元格 3 4" xfId="1194"/>
    <cellStyle name="链接单元格 4 2" xfId="1195"/>
    <cellStyle name="链接单元格 4 2 2" xfId="1196"/>
    <cellStyle name="链接单元格 4 3" xfId="1197"/>
    <cellStyle name="链接单元格 4 4" xfId="1198"/>
    <cellStyle name="链接单元格 5 2" xfId="1199"/>
    <cellStyle name="链接单元格 5 3" xfId="1200"/>
    <cellStyle name="普通_97-917" xfId="1201"/>
    <cellStyle name="千分位[0]_laroux" xfId="1202"/>
    <cellStyle name="输入 8" xfId="1203"/>
    <cellStyle name="千位[0]_ 方正PC" xfId="1204"/>
    <cellStyle name="千位_ 方正PC" xfId="1205"/>
    <cellStyle name="千位分隔 11" xfId="1206"/>
    <cellStyle name="千位分隔 11 2" xfId="1207"/>
    <cellStyle name="千位分隔 2" xfId="1208"/>
    <cellStyle name="千位分隔 2 2 2" xfId="1209"/>
    <cellStyle name="千位分隔 2 3" xfId="1210"/>
    <cellStyle name="千位分隔 4 6" xfId="1211"/>
    <cellStyle name="千位分隔 4 6 2" xfId="1212"/>
    <cellStyle name="千位分隔 7 2" xfId="1213"/>
    <cellStyle name="千位分隔 8 2" xfId="1214"/>
    <cellStyle name="千位分隔 9" xfId="1215"/>
    <cellStyle name="强调 1" xfId="1216"/>
    <cellStyle name="强调 1 2" xfId="1217"/>
    <cellStyle name="强调 2" xfId="1218"/>
    <cellStyle name="强调 3" xfId="1219"/>
    <cellStyle name="强调 3 2" xfId="1220"/>
    <cellStyle name="强调文字颜色 1 2 2" xfId="1221"/>
    <cellStyle name="强调文字颜色 1 2 2 2" xfId="1222"/>
    <cellStyle name="强调文字颜色 1 2 3" xfId="1223"/>
    <cellStyle name="强调文字颜色 1 3" xfId="1224"/>
    <cellStyle name="强调文字颜色 1 3 2" xfId="1225"/>
    <cellStyle name="强调文字颜色 2 2" xfId="1226"/>
    <cellStyle name="强调文字颜色 2 2 3" xfId="1227"/>
    <cellStyle name="强调文字颜色 2 3" xfId="1228"/>
    <cellStyle name="强调文字颜色 3 2" xfId="1229"/>
    <cellStyle name="强调文字颜色 3 2 2" xfId="1230"/>
    <cellStyle name="强调文字颜色 3 2 2 2" xfId="1231"/>
    <cellStyle name="强调文字颜色 3 2 3" xfId="1232"/>
    <cellStyle name="强调文字颜色 4 2" xfId="1233"/>
    <cellStyle name="强调文字颜色 4 2 2" xfId="1234"/>
    <cellStyle name="强调文字颜色 4 2 2 2" xfId="1235"/>
    <cellStyle name="强调文字颜色 4 2 3" xfId="1236"/>
    <cellStyle name="强调文字颜色 4 3" xfId="1237"/>
    <cellStyle name="强调文字颜色 4 3 2" xfId="1238"/>
    <cellStyle name="强调文字颜色 5 2" xfId="1239"/>
    <cellStyle name="强调文字颜色 5 3" xfId="1240"/>
    <cellStyle name="强调文字颜色 5 3 2" xfId="1241"/>
    <cellStyle name="强调文字颜色 6 2" xfId="1242"/>
    <cellStyle name="强调文字颜色 6 2 2" xfId="1243"/>
    <cellStyle name="强调文字颜色 6 2 2 2" xfId="1244"/>
    <cellStyle name="强调文字颜色 6 2 3" xfId="1245"/>
    <cellStyle name="强调文字颜色 6 3" xfId="1246"/>
    <cellStyle name="强调文字颜色 6 3 2" xfId="1247"/>
    <cellStyle name="日期 2" xfId="1248"/>
    <cellStyle name="日期 2 2" xfId="1249"/>
    <cellStyle name="日期 2 2 2" xfId="1250"/>
    <cellStyle name="日期 2 3" xfId="1251"/>
    <cellStyle name="日期 3" xfId="1252"/>
    <cellStyle name="日期 3 2" xfId="1253"/>
    <cellStyle name="日期 4" xfId="1254"/>
    <cellStyle name="商品名称" xfId="1255"/>
    <cellStyle name="商品名称 2" xfId="1256"/>
    <cellStyle name="商品名称 2 2" xfId="1257"/>
    <cellStyle name="商品名称 2 2 2" xfId="1258"/>
    <cellStyle name="商品名称 3" xfId="1259"/>
    <cellStyle name="商品名称 3 2" xfId="1260"/>
    <cellStyle name="适中 2" xfId="1261"/>
    <cellStyle name="适中 2 3" xfId="1262"/>
    <cellStyle name="适中 2 4" xfId="1263"/>
    <cellStyle name="适中 3 2" xfId="1264"/>
    <cellStyle name="适中 3 2 2" xfId="1265"/>
    <cellStyle name="适中 3 3" xfId="1266"/>
    <cellStyle name="适中 3 4" xfId="1267"/>
    <cellStyle name="适中 4" xfId="1268"/>
    <cellStyle name="适中 4 2" xfId="1269"/>
    <cellStyle name="适中 4 2 2" xfId="1270"/>
    <cellStyle name="适中 4 3" xfId="1271"/>
    <cellStyle name="适中 4 4" xfId="1272"/>
    <cellStyle name="适中 5" xfId="1273"/>
    <cellStyle name="适中 5 2" xfId="1274"/>
    <cellStyle name="适中 5 3" xfId="1275"/>
    <cellStyle name="适中 6" xfId="1276"/>
    <cellStyle name="适中 7" xfId="1277"/>
    <cellStyle name="适中 8" xfId="1278"/>
    <cellStyle name="输出 2" xfId="1279"/>
    <cellStyle name="输出 2 2" xfId="1280"/>
    <cellStyle name="输出 2 3" xfId="1281"/>
    <cellStyle name="输出 2 4" xfId="1282"/>
    <cellStyle name="输出 3" xfId="1283"/>
    <cellStyle name="输出 3 2" xfId="1284"/>
    <cellStyle name="输出 3 3" xfId="1285"/>
    <cellStyle name="输出 4" xfId="1286"/>
    <cellStyle name="输出 5" xfId="1287"/>
    <cellStyle name="输出 5 2" xfId="1288"/>
    <cellStyle name="输出 5 3" xfId="1289"/>
    <cellStyle name="输出 6" xfId="1290"/>
    <cellStyle name="输出 7" xfId="1291"/>
    <cellStyle name="输出 8" xfId="1292"/>
    <cellStyle name="输入 2 2 2" xfId="1293"/>
    <cellStyle name="输入 2 3" xfId="1294"/>
    <cellStyle name="输入 4" xfId="1295"/>
    <cellStyle name="输入 4 2" xfId="1296"/>
    <cellStyle name="输入 4 2 2" xfId="1297"/>
    <cellStyle name="输入 4 3" xfId="1298"/>
    <cellStyle name="输入 4 4" xfId="1299"/>
    <cellStyle name="输入 5" xfId="1300"/>
    <cellStyle name="输入 5 2" xfId="1301"/>
    <cellStyle name="输入 5 3" xfId="1302"/>
    <cellStyle name="输入 6" xfId="1303"/>
    <cellStyle name="输入 7" xfId="1304"/>
    <cellStyle name="数量" xfId="1305"/>
    <cellStyle name="数量 2" xfId="1306"/>
    <cellStyle name="数量 2 2" xfId="1307"/>
    <cellStyle name="数量 2 3" xfId="1308"/>
    <cellStyle name="数量 3 2" xfId="1309"/>
    <cellStyle name="未定义" xfId="1310"/>
    <cellStyle name="样式 1" xfId="1311"/>
    <cellStyle name="寘嬫愗傝 [0.00]_Region Orders (2)" xfId="1312"/>
    <cellStyle name="寘嬫愗傝_Region Orders (2)" xfId="1313"/>
    <cellStyle name="注释 2 2" xfId="1314"/>
    <cellStyle name="注释 2 2 2" xfId="1315"/>
    <cellStyle name="注释 2 3" xfId="1316"/>
    <cellStyle name="注释 2 4" xfId="1317"/>
    <cellStyle name="注释 3" xfId="1318"/>
    <cellStyle name="注释 3 2" xfId="1319"/>
    <cellStyle name="注释 3 2 2" xfId="1320"/>
    <cellStyle name="注释 3 3" xfId="1321"/>
    <cellStyle name="注释 3 4" xfId="1322"/>
    <cellStyle name="注释 4" xfId="1323"/>
    <cellStyle name="注释 5" xfId="1324"/>
    <cellStyle name="注释 5 2" xfId="1325"/>
    <cellStyle name="注释 5 3" xfId="1326"/>
    <cellStyle name="注释 6" xfId="1327"/>
  </cellStyles>
  <dxfs count="7">
    <dxf>
      <font>
        <b val="0"/>
        <color indexed="9"/>
      </font>
    </dxf>
    <dxf>
      <font>
        <b val="1"/>
        <i val="0"/>
      </font>
    </dxf>
    <dxf>
      <font>
        <b val="0"/>
        <color indexed="10"/>
      </font>
    </dxf>
    <dxf>
      <font>
        <b val="1"/>
        <i val="0"/>
        <strike val="0"/>
      </font>
    </dxf>
    <dxf>
      <font>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8" Type="http://schemas.openxmlformats.org/officeDocument/2006/relationships/sharedStrings" Target="sharedStrings.xml"/><Relationship Id="rId47" Type="http://schemas.openxmlformats.org/officeDocument/2006/relationships/styles" Target="styles.xml"/><Relationship Id="rId46" Type="http://schemas.openxmlformats.org/officeDocument/2006/relationships/theme" Target="theme/theme1.xml"/><Relationship Id="rId45" Type="http://schemas.openxmlformats.org/officeDocument/2006/relationships/externalLink" Target="externalLinks/externalLink2.xml"/><Relationship Id="rId44" Type="http://schemas.openxmlformats.org/officeDocument/2006/relationships/externalLink" Target="externalLinks/externalLink1.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38100</xdr:colOff>
      <xdr:row>33</xdr:row>
      <xdr:rowOff>0</xdr:rowOff>
    </xdr:from>
    <xdr:to>
      <xdr:col>4</xdr:col>
      <xdr:colOff>276225</xdr:colOff>
      <xdr:row>33</xdr:row>
      <xdr:rowOff>19050</xdr:rowOff>
    </xdr:to>
    <xdr:pic>
      <xdr:nvPicPr>
        <xdr:cNvPr id="13385" name="image1"/>
        <xdr:cNvPicPr>
          <a:picLocks noChangeAspect="1"/>
        </xdr:cNvPicPr>
      </xdr:nvPicPr>
      <xdr:blipFill>
        <a:blip r:embed="rId1" r:link="rId2"/>
        <a:stretch>
          <a:fillRect/>
        </a:stretch>
      </xdr:blipFill>
      <xdr:spPr>
        <a:xfrm>
          <a:off x="7143750" y="14420850"/>
          <a:ext cx="238125" cy="19050"/>
        </a:xfrm>
        <a:prstGeom prst="rect">
          <a:avLst/>
        </a:prstGeom>
        <a:noFill/>
        <a:ln w="9525">
          <a:noFill/>
        </a:ln>
      </xdr:spPr>
    </xdr:pic>
    <xdr:clientData/>
  </xdr:twoCellAnchor>
  <xdr:twoCellAnchor editAs="oneCell">
    <xdr:from>
      <xdr:col>4</xdr:col>
      <xdr:colOff>38100</xdr:colOff>
      <xdr:row>35</xdr:row>
      <xdr:rowOff>0</xdr:rowOff>
    </xdr:from>
    <xdr:to>
      <xdr:col>4</xdr:col>
      <xdr:colOff>276225</xdr:colOff>
      <xdr:row>35</xdr:row>
      <xdr:rowOff>19050</xdr:rowOff>
    </xdr:to>
    <xdr:pic>
      <xdr:nvPicPr>
        <xdr:cNvPr id="13386" name="image2"/>
        <xdr:cNvPicPr>
          <a:picLocks noChangeAspect="1"/>
        </xdr:cNvPicPr>
      </xdr:nvPicPr>
      <xdr:blipFill>
        <a:blip r:embed="rId3" r:link="rId2"/>
        <a:stretch>
          <a:fillRect/>
        </a:stretch>
      </xdr:blipFill>
      <xdr:spPr>
        <a:xfrm>
          <a:off x="7143750" y="15312390"/>
          <a:ext cx="238125" cy="19050"/>
        </a:xfrm>
        <a:prstGeom prst="rect">
          <a:avLst/>
        </a:prstGeom>
        <a:noFill/>
        <a:ln w="9525">
          <a:noFill/>
        </a:ln>
      </xdr:spPr>
    </xdr:pic>
    <xdr:clientData/>
  </xdr:twoCellAnchor>
  <xdr:twoCellAnchor editAs="oneCell">
    <xdr:from>
      <xdr:col>9</xdr:col>
      <xdr:colOff>38100</xdr:colOff>
      <xdr:row>33</xdr:row>
      <xdr:rowOff>0</xdr:rowOff>
    </xdr:from>
    <xdr:to>
      <xdr:col>9</xdr:col>
      <xdr:colOff>276225</xdr:colOff>
      <xdr:row>33</xdr:row>
      <xdr:rowOff>19050</xdr:rowOff>
    </xdr:to>
    <xdr:pic>
      <xdr:nvPicPr>
        <xdr:cNvPr id="4" name="image1"/>
        <xdr:cNvPicPr>
          <a:picLocks noChangeAspect="1"/>
        </xdr:cNvPicPr>
      </xdr:nvPicPr>
      <xdr:blipFill>
        <a:blip r:embed="rId1" r:link="rId2"/>
        <a:stretch>
          <a:fillRect/>
        </a:stretch>
      </xdr:blipFill>
      <xdr:spPr>
        <a:xfrm>
          <a:off x="13058775" y="14420850"/>
          <a:ext cx="238125" cy="19050"/>
        </a:xfrm>
        <a:prstGeom prst="rect">
          <a:avLst/>
        </a:prstGeom>
        <a:noFill/>
        <a:ln w="9525">
          <a:noFill/>
        </a:ln>
      </xdr:spPr>
    </xdr:pic>
    <xdr:clientData/>
  </xdr:twoCellAnchor>
  <xdr:twoCellAnchor editAs="oneCell">
    <xdr:from>
      <xdr:col>9</xdr:col>
      <xdr:colOff>38100</xdr:colOff>
      <xdr:row>35</xdr:row>
      <xdr:rowOff>0</xdr:rowOff>
    </xdr:from>
    <xdr:to>
      <xdr:col>9</xdr:col>
      <xdr:colOff>276225</xdr:colOff>
      <xdr:row>35</xdr:row>
      <xdr:rowOff>19050</xdr:rowOff>
    </xdr:to>
    <xdr:pic>
      <xdr:nvPicPr>
        <xdr:cNvPr id="5" name="image2"/>
        <xdr:cNvPicPr>
          <a:picLocks noChangeAspect="1"/>
        </xdr:cNvPicPr>
      </xdr:nvPicPr>
      <xdr:blipFill>
        <a:blip r:embed="rId3" r:link="rId2"/>
        <a:stretch>
          <a:fillRect/>
        </a:stretch>
      </xdr:blipFill>
      <xdr:spPr>
        <a:xfrm>
          <a:off x="13058775" y="15312390"/>
          <a:ext cx="238125" cy="190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4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showGridLines="0" showZeros="0" view="pageBreakPreview" zoomScale="88" zoomScaleNormal="90" workbookViewId="0">
      <pane ySplit="4" topLeftCell="A5" activePane="bottomLeft" state="frozen"/>
      <selection/>
      <selection pane="bottomLeft" activeCell="D41" sqref="D41"/>
    </sheetView>
  </sheetViews>
  <sheetFormatPr defaultColWidth="9" defaultRowHeight="14.25" outlineLevelCol="6"/>
  <cols>
    <col min="1" max="1" width="17.625" style="323" customWidth="1"/>
    <col min="2" max="2" width="50.75" style="323" customWidth="1"/>
    <col min="3" max="4" width="20.625" style="323" customWidth="1"/>
    <col min="5" max="5" width="20.625" style="638" customWidth="1"/>
    <col min="6" max="16384" width="9" style="639"/>
  </cols>
  <sheetData>
    <row r="1" ht="22.5" spans="2:2">
      <c r="B1" s="640" t="s">
        <v>0</v>
      </c>
    </row>
    <row r="2" ht="45" customHeight="1" spans="1:7">
      <c r="A2" s="327"/>
      <c r="B2" s="327" t="s">
        <v>1</v>
      </c>
      <c r="C2" s="327"/>
      <c r="D2" s="327"/>
      <c r="E2" s="327"/>
      <c r="F2" s="641"/>
      <c r="G2" s="642"/>
    </row>
    <row r="3" ht="18.95" customHeight="1" spans="1:6">
      <c r="A3" s="326"/>
      <c r="B3" s="643"/>
      <c r="C3" s="644"/>
      <c r="D3" s="326"/>
      <c r="E3" s="331" t="s">
        <v>2</v>
      </c>
      <c r="F3" s="641"/>
    </row>
    <row r="4" s="635" customFormat="1" ht="45" customHeight="1" spans="1:6">
      <c r="A4" s="333" t="s">
        <v>3</v>
      </c>
      <c r="B4" s="645" t="s">
        <v>4</v>
      </c>
      <c r="C4" s="335" t="s">
        <v>5</v>
      </c>
      <c r="D4" s="335" t="s">
        <v>6</v>
      </c>
      <c r="E4" s="645" t="s">
        <v>7</v>
      </c>
      <c r="F4" s="646" t="s">
        <v>8</v>
      </c>
    </row>
    <row r="5" ht="37.5" customHeight="1" spans="1:6">
      <c r="A5" s="593" t="s">
        <v>9</v>
      </c>
      <c r="B5" s="594" t="s">
        <v>10</v>
      </c>
      <c r="C5" s="503">
        <f>SUM(C6:C20)</f>
        <v>155774</v>
      </c>
      <c r="D5" s="503">
        <f>SUM(D6:D20)</f>
        <v>183464</v>
      </c>
      <c r="E5" s="647">
        <f>IF(C5&lt;&gt;0,D5/C5-1,"")</f>
        <v>0.177757520510483</v>
      </c>
      <c r="F5" s="600" t="str">
        <f t="shared" ref="F5:F37" si="0">IF(LEN(A5)=3,"是",IF(B5&lt;&gt;"",IF(SUM(C5:D5)&lt;&gt;0,"是","否"),"是"))</f>
        <v>是</v>
      </c>
    </row>
    <row r="6" ht="37.5" customHeight="1" spans="1:6">
      <c r="A6" s="427" t="s">
        <v>11</v>
      </c>
      <c r="B6" s="363" t="s">
        <v>12</v>
      </c>
      <c r="C6" s="618">
        <v>56992</v>
      </c>
      <c r="D6" s="618">
        <v>65999</v>
      </c>
      <c r="E6" s="648">
        <f>IF(C6&lt;&gt;0,D6/C6-1,"")</f>
        <v>0.158039724873666</v>
      </c>
      <c r="F6" s="600" t="str">
        <f t="shared" si="0"/>
        <v>是</v>
      </c>
    </row>
    <row r="7" ht="37.5" customHeight="1" spans="1:6">
      <c r="A7" s="427" t="s">
        <v>13</v>
      </c>
      <c r="B7" s="363" t="s">
        <v>14</v>
      </c>
      <c r="C7" s="618">
        <v>6043</v>
      </c>
      <c r="D7" s="618">
        <v>5641</v>
      </c>
      <c r="E7" s="648">
        <f t="shared" ref="E7:E16" si="1">IF(C7&lt;&gt;0,D7/C7-1,"")</f>
        <v>-0.0665232500413702</v>
      </c>
      <c r="F7" s="600" t="str">
        <f t="shared" si="0"/>
        <v>是</v>
      </c>
    </row>
    <row r="8" ht="37.5" customHeight="1" spans="1:6">
      <c r="A8" s="427" t="s">
        <v>15</v>
      </c>
      <c r="B8" s="363" t="s">
        <v>16</v>
      </c>
      <c r="C8" s="618">
        <v>2850</v>
      </c>
      <c r="D8" s="505">
        <v>3411</v>
      </c>
      <c r="E8" s="648">
        <f t="shared" si="1"/>
        <v>0.196842105263158</v>
      </c>
      <c r="F8" s="600" t="str">
        <f t="shared" si="0"/>
        <v>是</v>
      </c>
    </row>
    <row r="9" ht="37.5" customHeight="1" spans="1:6">
      <c r="A9" s="427" t="s">
        <v>17</v>
      </c>
      <c r="B9" s="363" t="s">
        <v>18</v>
      </c>
      <c r="C9" s="618">
        <v>1340</v>
      </c>
      <c r="D9" s="505">
        <v>1273</v>
      </c>
      <c r="E9" s="648">
        <f t="shared" si="1"/>
        <v>-0.05</v>
      </c>
      <c r="F9" s="600" t="str">
        <f t="shared" si="0"/>
        <v>是</v>
      </c>
    </row>
    <row r="10" ht="37.5" customHeight="1" spans="1:6">
      <c r="A10" s="427" t="s">
        <v>19</v>
      </c>
      <c r="B10" s="363" t="s">
        <v>20</v>
      </c>
      <c r="C10" s="649">
        <v>27080</v>
      </c>
      <c r="D10" s="505">
        <v>31011</v>
      </c>
      <c r="E10" s="648">
        <f t="shared" si="1"/>
        <v>0.145162481536189</v>
      </c>
      <c r="F10" s="600" t="str">
        <f t="shared" si="0"/>
        <v>是</v>
      </c>
    </row>
    <row r="11" ht="37.5" customHeight="1" spans="1:6">
      <c r="A11" s="427" t="s">
        <v>21</v>
      </c>
      <c r="B11" s="363" t="s">
        <v>22</v>
      </c>
      <c r="C11" s="649">
        <v>6403</v>
      </c>
      <c r="D11" s="505">
        <v>9300</v>
      </c>
      <c r="E11" s="648">
        <f t="shared" si="1"/>
        <v>0.452444166796814</v>
      </c>
      <c r="F11" s="600" t="str">
        <f t="shared" si="0"/>
        <v>是</v>
      </c>
    </row>
    <row r="12" ht="37.5" customHeight="1" spans="1:6">
      <c r="A12" s="427" t="s">
        <v>23</v>
      </c>
      <c r="B12" s="363" t="s">
        <v>24</v>
      </c>
      <c r="C12" s="618">
        <v>4322</v>
      </c>
      <c r="D12" s="505">
        <v>4739</v>
      </c>
      <c r="E12" s="648">
        <f t="shared" si="1"/>
        <v>0.0964831096714485</v>
      </c>
      <c r="F12" s="600" t="str">
        <f t="shared" si="0"/>
        <v>是</v>
      </c>
    </row>
    <row r="13" ht="37.5" customHeight="1" spans="1:6">
      <c r="A13" s="427" t="s">
        <v>25</v>
      </c>
      <c r="B13" s="363" t="s">
        <v>26</v>
      </c>
      <c r="C13" s="618">
        <v>3901</v>
      </c>
      <c r="D13" s="505">
        <v>6039</v>
      </c>
      <c r="E13" s="648">
        <f t="shared" si="1"/>
        <v>0.548064598820815</v>
      </c>
      <c r="F13" s="600" t="str">
        <f t="shared" si="0"/>
        <v>是</v>
      </c>
    </row>
    <row r="14" ht="37.5" customHeight="1" spans="1:6">
      <c r="A14" s="427" t="s">
        <v>27</v>
      </c>
      <c r="B14" s="363" t="s">
        <v>28</v>
      </c>
      <c r="C14" s="618">
        <v>8685</v>
      </c>
      <c r="D14" s="505">
        <v>11793</v>
      </c>
      <c r="E14" s="648">
        <f t="shared" si="1"/>
        <v>0.357858376511226</v>
      </c>
      <c r="F14" s="600" t="str">
        <f t="shared" si="0"/>
        <v>是</v>
      </c>
    </row>
    <row r="15" ht="37.5" customHeight="1" spans="1:6">
      <c r="A15" s="427" t="s">
        <v>29</v>
      </c>
      <c r="B15" s="363" t="s">
        <v>30</v>
      </c>
      <c r="C15" s="621">
        <v>6530</v>
      </c>
      <c r="D15" s="505">
        <v>7055</v>
      </c>
      <c r="E15" s="648">
        <f t="shared" si="1"/>
        <v>0.0803981623277181</v>
      </c>
      <c r="F15" s="600" t="str">
        <f t="shared" si="0"/>
        <v>是</v>
      </c>
    </row>
    <row r="16" ht="37.5" customHeight="1" spans="1:6">
      <c r="A16" s="427" t="s">
        <v>31</v>
      </c>
      <c r="B16" s="363" t="s">
        <v>32</v>
      </c>
      <c r="C16" s="618">
        <v>4135</v>
      </c>
      <c r="D16" s="505">
        <v>5883</v>
      </c>
      <c r="E16" s="648">
        <f t="shared" si="1"/>
        <v>0.42273276904474</v>
      </c>
      <c r="F16" s="600" t="str">
        <f t="shared" si="0"/>
        <v>是</v>
      </c>
    </row>
    <row r="17" ht="37.5" customHeight="1" spans="1:6">
      <c r="A17" s="427" t="s">
        <v>33</v>
      </c>
      <c r="B17" s="363" t="s">
        <v>34</v>
      </c>
      <c r="C17" s="618">
        <v>15747</v>
      </c>
      <c r="D17" s="505">
        <v>19023</v>
      </c>
      <c r="E17" s="648">
        <f t="shared" ref="E17:E23" si="2">IF(C17&lt;&gt;0,D17/C17-1,"")</f>
        <v>0.208039626595542</v>
      </c>
      <c r="F17" s="600" t="str">
        <f t="shared" si="0"/>
        <v>是</v>
      </c>
    </row>
    <row r="18" ht="37.5" customHeight="1" spans="1:6">
      <c r="A18" s="427" t="s">
        <v>35</v>
      </c>
      <c r="B18" s="363" t="s">
        <v>36</v>
      </c>
      <c r="C18" s="618">
        <v>11484</v>
      </c>
      <c r="D18" s="505">
        <v>12000</v>
      </c>
      <c r="E18" s="648">
        <f t="shared" si="2"/>
        <v>0.044932079414838</v>
      </c>
      <c r="F18" s="600" t="str">
        <f t="shared" si="0"/>
        <v>是</v>
      </c>
    </row>
    <row r="19" ht="37.5" customHeight="1" spans="1:6">
      <c r="A19" s="427" t="s">
        <v>37</v>
      </c>
      <c r="B19" s="363" t="s">
        <v>38</v>
      </c>
      <c r="C19" s="618">
        <v>263</v>
      </c>
      <c r="D19" s="505">
        <v>297</v>
      </c>
      <c r="E19" s="648">
        <f t="shared" si="2"/>
        <v>0.129277566539924</v>
      </c>
      <c r="F19" s="600" t="str">
        <f t="shared" si="0"/>
        <v>是</v>
      </c>
    </row>
    <row r="20" ht="37.5" customHeight="1" spans="1:6">
      <c r="A20" s="657" t="s">
        <v>39</v>
      </c>
      <c r="B20" s="363" t="s">
        <v>40</v>
      </c>
      <c r="C20" s="618">
        <v>-1</v>
      </c>
      <c r="D20" s="505"/>
      <c r="E20" s="648">
        <f t="shared" si="2"/>
        <v>-1</v>
      </c>
      <c r="F20" s="600" t="str">
        <f t="shared" si="0"/>
        <v>是</v>
      </c>
    </row>
    <row r="21" ht="37.5" customHeight="1" spans="1:6">
      <c r="A21" s="425" t="s">
        <v>41</v>
      </c>
      <c r="B21" s="594" t="s">
        <v>42</v>
      </c>
      <c r="C21" s="503">
        <f>SUM(C22:C29)</f>
        <v>178371</v>
      </c>
      <c r="D21" s="503">
        <f>SUM(D22:D29)</f>
        <v>160705</v>
      </c>
      <c r="E21" s="647">
        <f t="shared" si="2"/>
        <v>-0.0990407633527872</v>
      </c>
      <c r="F21" s="600" t="str">
        <f t="shared" si="0"/>
        <v>是</v>
      </c>
    </row>
    <row r="22" ht="37.5" customHeight="1" spans="1:6">
      <c r="A22" s="650" t="s">
        <v>43</v>
      </c>
      <c r="B22" s="363" t="s">
        <v>44</v>
      </c>
      <c r="C22" s="621">
        <v>9750</v>
      </c>
      <c r="D22" s="505">
        <v>10220</v>
      </c>
      <c r="E22" s="648">
        <f t="shared" si="2"/>
        <v>0.0482051282051281</v>
      </c>
      <c r="F22" s="600" t="str">
        <f t="shared" si="0"/>
        <v>是</v>
      </c>
    </row>
    <row r="23" ht="37.5" customHeight="1" spans="1:6">
      <c r="A23" s="427" t="s">
        <v>45</v>
      </c>
      <c r="B23" s="651" t="s">
        <v>46</v>
      </c>
      <c r="C23" s="618">
        <v>17219</v>
      </c>
      <c r="D23" s="505">
        <v>8800</v>
      </c>
      <c r="E23" s="648">
        <f t="shared" si="2"/>
        <v>-0.488936639758406</v>
      </c>
      <c r="F23" s="600" t="str">
        <f t="shared" si="0"/>
        <v>是</v>
      </c>
    </row>
    <row r="24" ht="37.5" customHeight="1" spans="1:6">
      <c r="A24" s="427" t="s">
        <v>47</v>
      </c>
      <c r="B24" s="363" t="s">
        <v>48</v>
      </c>
      <c r="C24" s="618">
        <v>2666</v>
      </c>
      <c r="D24" s="505">
        <v>4622</v>
      </c>
      <c r="E24" s="648">
        <f t="shared" ref="E24:E29" si="3">IF(C24&lt;&gt;0,D24/C24-1,"")</f>
        <v>0.733683420855214</v>
      </c>
      <c r="F24" s="600" t="str">
        <f t="shared" si="0"/>
        <v>是</v>
      </c>
    </row>
    <row r="25" ht="37.5" customHeight="1" spans="1:6">
      <c r="A25" s="427" t="s">
        <v>49</v>
      </c>
      <c r="B25" s="363" t="s">
        <v>50</v>
      </c>
      <c r="C25" s="505"/>
      <c r="D25" s="505"/>
      <c r="E25" s="648" t="str">
        <f t="shared" si="3"/>
        <v/>
      </c>
      <c r="F25" s="600" t="str">
        <f t="shared" si="0"/>
        <v>否</v>
      </c>
    </row>
    <row r="26" ht="37.5" customHeight="1" spans="1:6">
      <c r="A26" s="427" t="s">
        <v>51</v>
      </c>
      <c r="B26" s="363" t="s">
        <v>52</v>
      </c>
      <c r="C26" s="618">
        <v>142670</v>
      </c>
      <c r="D26" s="505">
        <v>132283</v>
      </c>
      <c r="E26" s="648">
        <f t="shared" si="3"/>
        <v>-0.0728043737295857</v>
      </c>
      <c r="F26" s="600" t="str">
        <f t="shared" si="0"/>
        <v>是</v>
      </c>
    </row>
    <row r="27" ht="37.5" customHeight="1" spans="1:6">
      <c r="A27" s="427" t="s">
        <v>53</v>
      </c>
      <c r="B27" s="363" t="s">
        <v>54</v>
      </c>
      <c r="C27" s="505"/>
      <c r="D27" s="505"/>
      <c r="E27" s="648" t="str">
        <f t="shared" si="3"/>
        <v/>
      </c>
      <c r="F27" s="600" t="str">
        <f t="shared" si="0"/>
        <v>否</v>
      </c>
    </row>
    <row r="28" ht="37.5" customHeight="1" spans="1:6">
      <c r="A28" s="427" t="s">
        <v>55</v>
      </c>
      <c r="B28" s="363" t="s">
        <v>56</v>
      </c>
      <c r="C28" s="618">
        <v>400</v>
      </c>
      <c r="D28" s="505">
        <v>430</v>
      </c>
      <c r="E28" s="648">
        <f t="shared" si="3"/>
        <v>0.075</v>
      </c>
      <c r="F28" s="600" t="str">
        <f t="shared" si="0"/>
        <v>是</v>
      </c>
    </row>
    <row r="29" ht="37.5" customHeight="1" spans="1:6">
      <c r="A29" s="427" t="s">
        <v>57</v>
      </c>
      <c r="B29" s="363" t="s">
        <v>58</v>
      </c>
      <c r="C29" s="618">
        <v>5666</v>
      </c>
      <c r="D29" s="505">
        <v>4350</v>
      </c>
      <c r="E29" s="648">
        <f t="shared" si="3"/>
        <v>-0.232262619131663</v>
      </c>
      <c r="F29" s="600" t="str">
        <f t="shared" si="0"/>
        <v>是</v>
      </c>
    </row>
    <row r="30" ht="37.5" customHeight="1" spans="1:6">
      <c r="A30" s="427"/>
      <c r="B30" s="363"/>
      <c r="C30" s="421"/>
      <c r="D30" s="421"/>
      <c r="E30" s="647"/>
      <c r="F30" s="600" t="str">
        <f t="shared" si="0"/>
        <v>是</v>
      </c>
    </row>
    <row r="31" s="636" customFormat="1" ht="37.5" customHeight="1" spans="1:6">
      <c r="A31" s="652"/>
      <c r="B31" s="591" t="s">
        <v>59</v>
      </c>
      <c r="C31" s="503">
        <f>C5+C21</f>
        <v>334145</v>
      </c>
      <c r="D31" s="503">
        <f>D5+D21</f>
        <v>344169</v>
      </c>
      <c r="E31" s="647">
        <v>0.03</v>
      </c>
      <c r="F31" s="600" t="str">
        <f t="shared" si="0"/>
        <v>是</v>
      </c>
    </row>
    <row r="32" ht="37.5" customHeight="1" spans="1:6">
      <c r="A32" s="425">
        <v>105</v>
      </c>
      <c r="B32" s="360" t="s">
        <v>60</v>
      </c>
      <c r="C32" s="422"/>
      <c r="D32" s="422"/>
      <c r="E32" s="632"/>
      <c r="F32" s="600" t="str">
        <f t="shared" si="0"/>
        <v>是</v>
      </c>
    </row>
    <row r="33" ht="37.5" customHeight="1" spans="1:6">
      <c r="A33" s="593">
        <v>110</v>
      </c>
      <c r="B33" s="594" t="s">
        <v>61</v>
      </c>
      <c r="C33" s="503">
        <f>SUM(C34:C40)</f>
        <v>381152</v>
      </c>
      <c r="D33" s="503">
        <f>SUM(D34:D40)</f>
        <v>327210</v>
      </c>
      <c r="E33" s="592"/>
      <c r="F33" s="600" t="str">
        <f t="shared" si="0"/>
        <v>是</v>
      </c>
    </row>
    <row r="34" ht="37.5" customHeight="1" spans="1:6">
      <c r="A34" s="427">
        <v>11001</v>
      </c>
      <c r="B34" s="363" t="s">
        <v>62</v>
      </c>
      <c r="C34" s="541">
        <v>18669</v>
      </c>
      <c r="D34" s="541">
        <v>18669</v>
      </c>
      <c r="E34" s="595"/>
      <c r="F34" s="600" t="str">
        <f t="shared" si="0"/>
        <v>是</v>
      </c>
    </row>
    <row r="35" ht="37.5" customHeight="1" spans="1:7">
      <c r="A35" s="427"/>
      <c r="B35" s="363" t="s">
        <v>63</v>
      </c>
      <c r="C35" s="505">
        <v>261579</v>
      </c>
      <c r="D35" s="505">
        <v>255618</v>
      </c>
      <c r="E35" s="595"/>
      <c r="F35" s="600" t="str">
        <f t="shared" si="0"/>
        <v>是</v>
      </c>
      <c r="G35" s="596"/>
    </row>
    <row r="36" ht="37.5" customHeight="1" spans="1:6">
      <c r="A36" s="427">
        <v>11008</v>
      </c>
      <c r="B36" s="363" t="s">
        <v>64</v>
      </c>
      <c r="C36" s="541">
        <v>5083</v>
      </c>
      <c r="D36" s="541">
        <v>26449</v>
      </c>
      <c r="E36" s="595"/>
      <c r="F36" s="600" t="str">
        <f t="shared" si="0"/>
        <v>是</v>
      </c>
    </row>
    <row r="37" ht="37.5" customHeight="1" spans="1:6">
      <c r="A37" s="427">
        <v>11009</v>
      </c>
      <c r="B37" s="363" t="s">
        <v>65</v>
      </c>
      <c r="C37" s="541">
        <v>16077</v>
      </c>
      <c r="D37" s="541">
        <v>6850</v>
      </c>
      <c r="E37" s="595"/>
      <c r="F37" s="600" t="str">
        <f t="shared" si="0"/>
        <v>是</v>
      </c>
    </row>
    <row r="38" customFormat="1" ht="37.5" customHeight="1" spans="1:7">
      <c r="A38" s="612">
        <v>10011</v>
      </c>
      <c r="B38" s="598" t="s">
        <v>66</v>
      </c>
      <c r="C38" s="626">
        <v>76501</v>
      </c>
      <c r="D38" s="541">
        <v>19238</v>
      </c>
      <c r="E38" s="595"/>
      <c r="F38" s="600"/>
      <c r="G38" s="189"/>
    </row>
    <row r="39" s="637" customFormat="1" ht="37.5" customHeight="1" spans="1:6">
      <c r="A39" s="653">
        <v>11013</v>
      </c>
      <c r="B39" s="369" t="s">
        <v>67</v>
      </c>
      <c r="C39" s="421"/>
      <c r="D39" s="421"/>
      <c r="E39" s="606"/>
      <c r="F39" s="600" t="str">
        <f>IF(LEN(A39)=3,"是",IF(B39&lt;&gt;"",IF(SUM(C39:D39)&lt;&gt;0,"是","否"),"是"))</f>
        <v>否</v>
      </c>
    </row>
    <row r="40" s="637" customFormat="1" ht="37.5" customHeight="1" spans="1:6">
      <c r="A40" s="653">
        <v>11015</v>
      </c>
      <c r="B40" s="369" t="s">
        <v>68</v>
      </c>
      <c r="C40" s="541">
        <v>3243</v>
      </c>
      <c r="D40" s="541">
        <v>386</v>
      </c>
      <c r="E40" s="606"/>
      <c r="F40" s="600" t="str">
        <f>IF(LEN(A40)=3,"是",IF(B40&lt;&gt;"",IF(SUM(C40:D40)&lt;&gt;0,"是","否"),"是"))</f>
        <v>是</v>
      </c>
    </row>
    <row r="41" ht="37.5" customHeight="1" spans="1:6">
      <c r="A41" s="654"/>
      <c r="B41" s="655" t="s">
        <v>69</v>
      </c>
      <c r="C41" s="503">
        <f>C31+C33</f>
        <v>715297</v>
      </c>
      <c r="D41" s="503">
        <f>D31+D33</f>
        <v>671379</v>
      </c>
      <c r="E41" s="632"/>
      <c r="F41" s="600" t="str">
        <f>IF(LEN(A41)=3,"是",IF(B41&lt;&gt;"",IF(SUM(C41:D41)&lt;&gt;0,"是","否"),"是"))</f>
        <v>是</v>
      </c>
    </row>
    <row r="42" spans="3:4">
      <c r="C42" s="656"/>
      <c r="D42" s="656"/>
    </row>
    <row r="43" spans="4:4">
      <c r="D43" s="656"/>
    </row>
    <row r="44" spans="3:4">
      <c r="C44" s="656"/>
      <c r="D44" s="656"/>
    </row>
    <row r="45" spans="4:4">
      <c r="D45" s="656"/>
    </row>
    <row r="46" spans="3:4">
      <c r="C46" s="656"/>
      <c r="D46" s="656"/>
    </row>
    <row r="47" spans="3:4">
      <c r="C47" s="656"/>
      <c r="D47" s="656"/>
    </row>
    <row r="48" spans="4:4">
      <c r="D48" s="656"/>
    </row>
    <row r="49" spans="3:4">
      <c r="C49" s="656"/>
      <c r="D49" s="656"/>
    </row>
    <row r="50" spans="3:4">
      <c r="C50" s="656"/>
      <c r="D50" s="656"/>
    </row>
    <row r="51" spans="3:4">
      <c r="C51" s="656"/>
      <c r="D51" s="656"/>
    </row>
    <row r="52" spans="3:4">
      <c r="C52" s="656"/>
      <c r="D52" s="656"/>
    </row>
    <row r="53" spans="4:4">
      <c r="D53" s="656"/>
    </row>
    <row r="54" spans="3:4">
      <c r="C54" s="656"/>
      <c r="D54" s="656"/>
    </row>
  </sheetData>
  <autoFilter ref="A4:F41">
    <extLst/>
  </autoFilter>
  <mergeCells count="1">
    <mergeCell ref="B2:E2"/>
  </mergeCells>
  <conditionalFormatting sqref="E3">
    <cfRule type="cellIs" dxfId="0" priority="58" stopIfTrue="1" operator="lessThanOrEqual">
      <formula>-1</formula>
    </cfRule>
  </conditionalFormatting>
  <conditionalFormatting sqref="C5:D5">
    <cfRule type="expression" dxfId="1" priority="53" stopIfTrue="1">
      <formula>"len($A:$A)=3"</formula>
    </cfRule>
  </conditionalFormatting>
  <conditionalFormatting sqref="A32:B32">
    <cfRule type="expression" dxfId="1" priority="64" stopIfTrue="1">
      <formula>"len($A:$A)=3"</formula>
    </cfRule>
  </conditionalFormatting>
  <conditionalFormatting sqref="C32">
    <cfRule type="expression" dxfId="1" priority="49" stopIfTrue="1">
      <formula>"len($A:$A)=3"</formula>
    </cfRule>
  </conditionalFormatting>
  <conditionalFormatting sqref="D32">
    <cfRule type="expression" dxfId="1" priority="38" stopIfTrue="1">
      <formula>"len($A:$A)=3"</formula>
    </cfRule>
  </conditionalFormatting>
  <conditionalFormatting sqref="E32">
    <cfRule type="cellIs" dxfId="2" priority="79" stopIfTrue="1" operator="lessThan">
      <formula>0</formula>
    </cfRule>
    <cfRule type="cellIs" dxfId="0" priority="80" stopIfTrue="1" operator="greaterThan">
      <formula>5</formula>
    </cfRule>
  </conditionalFormatting>
  <conditionalFormatting sqref="C34">
    <cfRule type="expression" dxfId="1" priority="16" stopIfTrue="1">
      <formula>"len($A:$A)=3"</formula>
    </cfRule>
    <cfRule type="expression" dxfId="1" priority="15" stopIfTrue="1">
      <formula>"len($A:$A)=3"</formula>
    </cfRule>
  </conditionalFormatting>
  <conditionalFormatting sqref="D34">
    <cfRule type="expression" dxfId="1" priority="20" stopIfTrue="1">
      <formula>"len($A:$A)=3"</formula>
    </cfRule>
    <cfRule type="expression" dxfId="1" priority="19" stopIfTrue="1">
      <formula>"len($A:$A)=3"</formula>
    </cfRule>
    <cfRule type="expression" dxfId="1" priority="18" stopIfTrue="1">
      <formula>"len($A:$A)=3"</formula>
    </cfRule>
    <cfRule type="expression" dxfId="1" priority="17" stopIfTrue="1">
      <formula>"len($A:$A)=3"</formula>
    </cfRule>
  </conditionalFormatting>
  <conditionalFormatting sqref="C35">
    <cfRule type="expression" dxfId="1" priority="47" stopIfTrue="1">
      <formula>"len($A:$A)=3"</formula>
    </cfRule>
  </conditionalFormatting>
  <conditionalFormatting sqref="D35">
    <cfRule type="expression" dxfId="1" priority="36" stopIfTrue="1">
      <formula>"len($A:$A)=3"</formula>
    </cfRule>
  </conditionalFormatting>
  <conditionalFormatting sqref="D36">
    <cfRule type="expression" dxfId="1" priority="14" stopIfTrue="1">
      <formula>"len($A:$A)=3"</formula>
    </cfRule>
    <cfRule type="expression" dxfId="1" priority="13" stopIfTrue="1">
      <formula>"len($A:$A)=3"</formula>
    </cfRule>
  </conditionalFormatting>
  <conditionalFormatting sqref="D37">
    <cfRule type="expression" dxfId="1" priority="12" stopIfTrue="1">
      <formula>"len($A:$A)=3"</formula>
    </cfRule>
  </conditionalFormatting>
  <conditionalFormatting sqref="C38">
    <cfRule type="expression" dxfId="1" priority="10" stopIfTrue="1">
      <formula>"len($A:$A)=3"</formula>
    </cfRule>
    <cfRule type="expression" dxfId="1" priority="9" stopIfTrue="1">
      <formula>"len($A:$A)=3"</formula>
    </cfRule>
  </conditionalFormatting>
  <conditionalFormatting sqref="D38">
    <cfRule type="expression" dxfId="1" priority="11" stopIfTrue="1">
      <formula>"len($A:$A)=3"</formula>
    </cfRule>
    <cfRule type="expression" dxfId="3" priority="8" stopIfTrue="1">
      <formula>"len($A:$A)=3"</formula>
    </cfRule>
    <cfRule type="expression" dxfId="1" priority="7" stopIfTrue="1">
      <formula>"len($A:$A)=3"</formula>
    </cfRule>
    <cfRule type="expression" dxfId="3" priority="6" stopIfTrue="1">
      <formula>"len($A:$A)=3"</formula>
    </cfRule>
    <cfRule type="expression" dxfId="1" priority="5" stopIfTrue="1">
      <formula>"len($A:$A)=3"</formula>
    </cfRule>
  </conditionalFormatting>
  <conditionalFormatting sqref="D39">
    <cfRule type="expression" dxfId="1" priority="44" stopIfTrue="1">
      <formula>"len($A:$A)=3"</formula>
    </cfRule>
  </conditionalFormatting>
  <conditionalFormatting sqref="C40">
    <cfRule type="expression" dxfId="1" priority="4" stopIfTrue="1">
      <formula>"len($A:$A)=3"</formula>
    </cfRule>
    <cfRule type="expression" dxfId="1" priority="3" stopIfTrue="1">
      <formula>"len($A:$A)=3"</formula>
    </cfRule>
  </conditionalFormatting>
  <conditionalFormatting sqref="D40">
    <cfRule type="expression" dxfId="1" priority="2" stopIfTrue="1">
      <formula>"len($A:$A)=3"</formula>
    </cfRule>
    <cfRule type="expression" dxfId="1" priority="1" stopIfTrue="1">
      <formula>"len($A:$A)=3"</formula>
    </cfRule>
  </conditionalFormatting>
  <conditionalFormatting sqref="C41:D41">
    <cfRule type="expression" dxfId="1" priority="52" stopIfTrue="1">
      <formula>"len($A:$A)=3"</formula>
    </cfRule>
  </conditionalFormatting>
  <conditionalFormatting sqref="B8:B9">
    <cfRule type="expression" dxfId="1" priority="72" stopIfTrue="1">
      <formula>"len($A:$A)=3"</formula>
    </cfRule>
  </conditionalFormatting>
  <conditionalFormatting sqref="B33:B35">
    <cfRule type="expression" dxfId="1" priority="33" stopIfTrue="1">
      <formula>"len($A:$A)=3"</formula>
    </cfRule>
  </conditionalFormatting>
  <conditionalFormatting sqref="B39:B41">
    <cfRule type="expression" dxfId="1" priority="27" stopIfTrue="1">
      <formula>"len($A:$A)=3"</formula>
    </cfRule>
    <cfRule type="expression" dxfId="1" priority="28" stopIfTrue="1">
      <formula>"len($A:$A)=3"</formula>
    </cfRule>
  </conditionalFormatting>
  <conditionalFormatting sqref="D8:D9">
    <cfRule type="expression" dxfId="1" priority="40" stopIfTrue="1">
      <formula>"len($A:$A)=3"</formula>
    </cfRule>
  </conditionalFormatting>
  <conditionalFormatting sqref="F5:F41">
    <cfRule type="cellIs" dxfId="2" priority="56" stopIfTrue="1" operator="lessThan">
      <formula>0</formula>
    </cfRule>
    <cfRule type="cellIs" dxfId="2" priority="57" stopIfTrue="1" operator="lessThan">
      <formula>0</formula>
    </cfRule>
  </conditionalFormatting>
  <conditionalFormatting sqref="A5:B30">
    <cfRule type="expression" dxfId="1" priority="69" stopIfTrue="1">
      <formula>"len($A:$A)=3"</formula>
    </cfRule>
  </conditionalFormatting>
  <conditionalFormatting sqref="B5:B7 B32 B41">
    <cfRule type="expression" dxfId="1" priority="78" stopIfTrue="1">
      <formula>"len($A:$A)=3"</formula>
    </cfRule>
  </conditionalFormatting>
  <conditionalFormatting sqref="C5:D5 C21:D21 C30">
    <cfRule type="expression" dxfId="1" priority="50" stopIfTrue="1">
      <formula>"len($A:$A)=3"</formula>
    </cfRule>
  </conditionalFormatting>
  <conditionalFormatting sqref="D8:D20 D22:D30">
    <cfRule type="expression" dxfId="1" priority="39" stopIfTrue="1">
      <formula>"len($A:$A)=3"</formula>
    </cfRule>
  </conditionalFormatting>
  <conditionalFormatting sqref="C32:C33 C35:D35 D33">
    <cfRule type="expression" dxfId="1" priority="54" stopIfTrue="1">
      <formula>"len($A:$A)=3"</formula>
    </cfRule>
  </conditionalFormatting>
  <conditionalFormatting sqref="D32 D35">
    <cfRule type="expression" dxfId="1" priority="43" stopIfTrue="1">
      <formula>"len($A:$A)=3"</formula>
    </cfRule>
  </conditionalFormatting>
  <conditionalFormatting sqref="A33:B35 B40:B41">
    <cfRule type="expression" dxfId="1" priority="32" stopIfTrue="1">
      <formula>"len($A:$A)=3"</formula>
    </cfRule>
  </conditionalFormatting>
  <conditionalFormatting sqref="C33:D33 C35:D35">
    <cfRule type="expression" dxfId="1" priority="48" stopIfTrue="1">
      <formula>"len($A:$A)=3"</formula>
    </cfRule>
  </conditionalFormatting>
  <conditionalFormatting sqref="A34:B35">
    <cfRule type="expression" dxfId="1" priority="31" stopIfTrue="1">
      <formula>"len($A:$A)=3"</formula>
    </cfRule>
  </conditionalFormatting>
  <conditionalFormatting sqref="A36:B38">
    <cfRule type="expression" dxfId="1" priority="29" stopIfTrue="1">
      <formula>"len($A:$A)=3"</formula>
    </cfRule>
  </conditionalFormatting>
  <conditionalFormatting sqref="A36:B36 B41">
    <cfRule type="expression" dxfId="1" priority="76" stopIfTrue="1">
      <formula>"len($A:$A)=3"</formula>
    </cfRule>
  </conditionalFormatting>
  <conditionalFormatting sqref="C39 C41:D41">
    <cfRule type="expression" dxfId="1" priority="55"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showGridLines="0" showZeros="0" view="pageBreakPreview" zoomScale="80" zoomScaleNormal="100" workbookViewId="0">
      <pane ySplit="3" topLeftCell="A37" activePane="bottomLeft" state="frozen"/>
      <selection/>
      <selection pane="bottomLeft" activeCell="K40" sqref="K40"/>
    </sheetView>
  </sheetViews>
  <sheetFormatPr defaultColWidth="9" defaultRowHeight="13.5" outlineLevelCol="4"/>
  <cols>
    <col min="1" max="1" width="69.625" style="300" customWidth="1"/>
    <col min="2" max="2" width="45.625" customWidth="1"/>
    <col min="3" max="4" width="16.625" hidden="1" customWidth="1"/>
  </cols>
  <sheetData>
    <row r="1" s="299" customFormat="1" ht="45" customHeight="1" spans="1:4">
      <c r="A1" s="455" t="s">
        <v>2454</v>
      </c>
      <c r="B1" s="455"/>
      <c r="C1" s="455"/>
      <c r="D1" s="455"/>
    </row>
    <row r="2" ht="20.1" customHeight="1" spans="1:4">
      <c r="A2" s="303"/>
      <c r="B2" s="445" t="s">
        <v>2</v>
      </c>
      <c r="C2" s="456"/>
      <c r="D2" s="456" t="s">
        <v>2</v>
      </c>
    </row>
    <row r="3" ht="45" customHeight="1" spans="1:5">
      <c r="A3" s="186" t="s">
        <v>2455</v>
      </c>
      <c r="B3" s="116" t="s">
        <v>6</v>
      </c>
      <c r="C3" s="457" t="s">
        <v>2456</v>
      </c>
      <c r="D3" s="116" t="s">
        <v>2457</v>
      </c>
      <c r="E3" s="458" t="s">
        <v>8</v>
      </c>
    </row>
    <row r="4" ht="36" customHeight="1" spans="1:5">
      <c r="A4" s="459" t="s">
        <v>2458</v>
      </c>
      <c r="B4" s="228"/>
      <c r="C4" s="460">
        <f>SUM(C5:C5)</f>
        <v>0</v>
      </c>
      <c r="D4" s="461">
        <f>SUM(D5:D5)</f>
        <v>0</v>
      </c>
      <c r="E4" s="312" t="str">
        <f>IF(A4&lt;&gt;"",IF(SUM(B4:D4)&lt;&gt;0,"是","否"),"是")</f>
        <v>否</v>
      </c>
    </row>
    <row r="5" ht="36" customHeight="1" spans="1:5">
      <c r="A5" s="462"/>
      <c r="B5" s="246"/>
      <c r="C5" s="463"/>
      <c r="D5" s="464"/>
      <c r="E5" s="312" t="str">
        <f>IF(A5&lt;&gt;"",IF(SUM(B5:D5)&lt;&gt;0,"是","否"),"是")</f>
        <v>是</v>
      </c>
    </row>
    <row r="6" ht="36" customHeight="1" spans="1:5">
      <c r="A6" s="459" t="s">
        <v>2459</v>
      </c>
      <c r="B6" s="246"/>
      <c r="C6" s="463">
        <v>64164</v>
      </c>
      <c r="D6" s="464"/>
      <c r="E6" s="312" t="str">
        <f>IF(A6&lt;&gt;"",IF(SUM(B6:D6)&lt;&gt;0,"是","否"),"是")</f>
        <v>是</v>
      </c>
    </row>
    <row r="7" ht="36" customHeight="1" spans="1:5">
      <c r="A7" s="462"/>
      <c r="B7" s="228"/>
      <c r="C7" s="463"/>
      <c r="D7" s="464"/>
      <c r="E7" s="312"/>
    </row>
    <row r="8" ht="36" customHeight="1" spans="1:5">
      <c r="A8" s="459" t="s">
        <v>2460</v>
      </c>
      <c r="B8" s="246"/>
      <c r="C8" s="463">
        <v>2293</v>
      </c>
      <c r="D8" s="464"/>
      <c r="E8" s="312" t="str">
        <f>IF(A8&lt;&gt;"",IF(SUM(B8:D8)&lt;&gt;0,"是","否"),"是")</f>
        <v>是</v>
      </c>
    </row>
    <row r="9" ht="36" customHeight="1" spans="1:5">
      <c r="A9" s="462"/>
      <c r="B9" s="246"/>
      <c r="C9" s="463"/>
      <c r="D9" s="464"/>
      <c r="E9" s="312"/>
    </row>
    <row r="10" ht="36" customHeight="1" spans="1:5">
      <c r="A10" s="459" t="s">
        <v>2461</v>
      </c>
      <c r="B10" s="246"/>
      <c r="C10" s="463">
        <v>9600</v>
      </c>
      <c r="D10" s="464"/>
      <c r="E10" s="312" t="str">
        <f>IF(A10&lt;&gt;"",IF(SUM(B10:D10)&lt;&gt;0,"是","否"),"是")</f>
        <v>是</v>
      </c>
    </row>
    <row r="11" ht="36" customHeight="1" spans="1:5">
      <c r="A11" s="462"/>
      <c r="B11" s="246"/>
      <c r="C11" s="463"/>
      <c r="D11" s="464"/>
      <c r="E11" s="312"/>
    </row>
    <row r="12" ht="36" customHeight="1" spans="1:5">
      <c r="A12" s="459" t="s">
        <v>2462</v>
      </c>
      <c r="B12" s="246"/>
      <c r="C12" s="463">
        <v>280</v>
      </c>
      <c r="D12" s="464"/>
      <c r="E12" s="312" t="str">
        <f>IF(A12&lt;&gt;"",IF(SUM(B12:D12)&lt;&gt;0,"是","否"),"是")</f>
        <v>是</v>
      </c>
    </row>
    <row r="13" ht="36" customHeight="1" spans="1:5">
      <c r="A13" s="462"/>
      <c r="B13" s="246"/>
      <c r="C13" s="463"/>
      <c r="D13" s="464"/>
      <c r="E13" s="312"/>
    </row>
    <row r="14" ht="36" customHeight="1" spans="1:5">
      <c r="A14" s="459" t="s">
        <v>2463</v>
      </c>
      <c r="B14" s="246"/>
      <c r="C14" s="463">
        <v>83870</v>
      </c>
      <c r="D14" s="464"/>
      <c r="E14" s="312" t="str">
        <f>IF(A14&lt;&gt;"",IF(SUM(B14:D14)&lt;&gt;0,"是","否"),"是")</f>
        <v>是</v>
      </c>
    </row>
    <row r="15" ht="36" customHeight="1" spans="1:5">
      <c r="A15" s="462"/>
      <c r="B15" s="246"/>
      <c r="C15" s="463"/>
      <c r="D15" s="464"/>
      <c r="E15" s="312"/>
    </row>
    <row r="16" ht="36" customHeight="1" spans="1:5">
      <c r="A16" s="459" t="s">
        <v>2464</v>
      </c>
      <c r="B16" s="246"/>
      <c r="C16" s="463">
        <v>413</v>
      </c>
      <c r="D16" s="464"/>
      <c r="E16" s="312" t="str">
        <f>IF(A16&lt;&gt;"",IF(SUM(B16:D16)&lt;&gt;0,"是","否"),"是")</f>
        <v>是</v>
      </c>
    </row>
    <row r="17" ht="36" customHeight="1" spans="1:5">
      <c r="A17" s="462"/>
      <c r="B17" s="246"/>
      <c r="C17" s="463"/>
      <c r="D17" s="464"/>
      <c r="E17" s="312"/>
    </row>
    <row r="18" ht="36" customHeight="1" spans="1:5">
      <c r="A18" s="459" t="s">
        <v>2465</v>
      </c>
      <c r="B18" s="246"/>
      <c r="C18" s="463">
        <v>60</v>
      </c>
      <c r="D18" s="464"/>
      <c r="E18" s="312" t="str">
        <f>IF(A18&lt;&gt;"",IF(SUM(B18:D18)&lt;&gt;0,"是","否"),"是")</f>
        <v>是</v>
      </c>
    </row>
    <row r="19" ht="36" customHeight="1" spans="1:5">
      <c r="A19" s="462"/>
      <c r="B19" s="246"/>
      <c r="C19" s="463"/>
      <c r="D19" s="464"/>
      <c r="E19" s="312"/>
    </row>
    <row r="20" ht="36" customHeight="1" spans="1:5">
      <c r="A20" s="459" t="s">
        <v>2466</v>
      </c>
      <c r="B20" s="246"/>
      <c r="C20" s="463">
        <v>4418</v>
      </c>
      <c r="D20" s="464"/>
      <c r="E20" s="312" t="str">
        <f>IF(A20&lt;&gt;"",IF(SUM(B20:D20)&lt;&gt;0,"是","否"),"是")</f>
        <v>是</v>
      </c>
    </row>
    <row r="21" ht="36" customHeight="1" spans="1:5">
      <c r="A21" s="462"/>
      <c r="B21" s="246"/>
      <c r="C21" s="460"/>
      <c r="D21" s="461"/>
      <c r="E21" s="312"/>
    </row>
    <row r="22" ht="36" customHeight="1" spans="1:5">
      <c r="A22" s="459" t="s">
        <v>2467</v>
      </c>
      <c r="B22" s="246"/>
      <c r="C22" s="463"/>
      <c r="D22" s="464"/>
      <c r="E22" s="312" t="str">
        <f>IF(A22&lt;&gt;"",IF(SUM(B22:D22)&lt;&gt;0,"是","否"),"是")</f>
        <v>否</v>
      </c>
    </row>
    <row r="23" ht="36" customHeight="1" spans="1:5">
      <c r="A23" s="462"/>
      <c r="B23" s="246"/>
      <c r="C23" s="463"/>
      <c r="D23" s="464"/>
      <c r="E23" s="312"/>
    </row>
    <row r="24" ht="36" customHeight="1" spans="1:5">
      <c r="A24" s="459" t="s">
        <v>2468</v>
      </c>
      <c r="B24" s="246"/>
      <c r="C24" s="463"/>
      <c r="D24" s="464"/>
      <c r="E24" s="312" t="str">
        <f>IF(A24&lt;&gt;"",IF(SUM(B24:D24)&lt;&gt;0,"是","否"),"是")</f>
        <v>否</v>
      </c>
    </row>
    <row r="25" ht="36" customHeight="1" spans="1:5">
      <c r="A25" s="462"/>
      <c r="B25" s="246"/>
      <c r="C25" s="463"/>
      <c r="D25" s="464"/>
      <c r="E25" s="312"/>
    </row>
    <row r="26" ht="36" customHeight="1" spans="1:5">
      <c r="A26" s="459" t="s">
        <v>2469</v>
      </c>
      <c r="B26" s="246"/>
      <c r="C26" s="463"/>
      <c r="D26" s="464">
        <v>5000</v>
      </c>
      <c r="E26" s="312" t="str">
        <f>IF(A26&lt;&gt;"",IF(SUM(B26:D26)&lt;&gt;0,"是","否"),"是")</f>
        <v>是</v>
      </c>
    </row>
    <row r="27" ht="36" customHeight="1" spans="1:5">
      <c r="A27" s="462"/>
      <c r="B27" s="246"/>
      <c r="C27" s="463"/>
      <c r="D27" s="464"/>
      <c r="E27" s="312"/>
    </row>
    <row r="28" ht="36" customHeight="1" spans="1:5">
      <c r="A28" s="459" t="s">
        <v>2470</v>
      </c>
      <c r="B28" s="246"/>
      <c r="C28" s="463">
        <v>3800</v>
      </c>
      <c r="D28" s="464"/>
      <c r="E28" s="312" t="str">
        <f>IF(A28&lt;&gt;"",IF(SUM(B28:D28)&lt;&gt;0,"是","否"),"是")</f>
        <v>是</v>
      </c>
    </row>
    <row r="29" ht="36" customHeight="1" spans="1:5">
      <c r="A29" s="462"/>
      <c r="B29" s="246"/>
      <c r="C29" s="463"/>
      <c r="D29" s="464"/>
      <c r="E29" s="312"/>
    </row>
    <row r="30" ht="36" customHeight="1" spans="1:5">
      <c r="A30" s="459" t="s">
        <v>2471</v>
      </c>
      <c r="B30" s="246"/>
      <c r="C30" s="463">
        <v>1257</v>
      </c>
      <c r="D30" s="464"/>
      <c r="E30" s="312" t="str">
        <f>IF(A30&lt;&gt;"",IF(SUM(B30:D30)&lt;&gt;0,"是","否"),"是")</f>
        <v>是</v>
      </c>
    </row>
    <row r="31" ht="36" customHeight="1" spans="1:5">
      <c r="A31" s="462"/>
      <c r="B31" s="246"/>
      <c r="C31" s="463"/>
      <c r="D31" s="464"/>
      <c r="E31" s="312"/>
    </row>
    <row r="32" ht="36" customHeight="1" spans="1:5">
      <c r="A32" s="459" t="s">
        <v>2472</v>
      </c>
      <c r="B32" s="246"/>
      <c r="C32" s="463">
        <v>2163</v>
      </c>
      <c r="D32" s="464"/>
      <c r="E32" s="312" t="str">
        <f>IF(A32&lt;&gt;"",IF(SUM(B32:D32)&lt;&gt;0,"是","否"),"是")</f>
        <v>是</v>
      </c>
    </row>
    <row r="33" ht="36" customHeight="1" spans="1:5">
      <c r="A33" s="462"/>
      <c r="B33" s="246"/>
      <c r="C33" s="463"/>
      <c r="D33" s="464"/>
      <c r="E33" s="312"/>
    </row>
    <row r="34" ht="36" customHeight="1" spans="1:5">
      <c r="A34" s="459" t="s">
        <v>2473</v>
      </c>
      <c r="B34" s="246"/>
      <c r="E34" s="312" t="str">
        <f>IF(A34&lt;&gt;"",IF(SUM(B34:D34)&lt;&gt;0,"是","否"),"是")</f>
        <v>否</v>
      </c>
    </row>
    <row r="35" ht="36" customHeight="1" spans="1:5">
      <c r="A35" s="462"/>
      <c r="B35" s="246"/>
      <c r="E35" s="312"/>
    </row>
    <row r="36" ht="36" customHeight="1" spans="1:5">
      <c r="A36" s="459" t="s">
        <v>2474</v>
      </c>
      <c r="B36" s="246"/>
      <c r="E36" s="312" t="str">
        <f>IF(A36&lt;&gt;"",IF(SUM(B36:D36)&lt;&gt;0,"是","否"),"是")</f>
        <v>否</v>
      </c>
    </row>
    <row r="37" ht="36" customHeight="1" spans="1:5">
      <c r="A37" s="462"/>
      <c r="B37" s="246"/>
      <c r="E37" s="312"/>
    </row>
    <row r="38" ht="36" customHeight="1" spans="1:5">
      <c r="A38" s="459" t="s">
        <v>2475</v>
      </c>
      <c r="B38" s="246"/>
      <c r="E38" s="312" t="str">
        <f>IF(A38&lt;&gt;"",IF(SUM(B38:D38)&lt;&gt;0,"是","否"),"是")</f>
        <v>否</v>
      </c>
    </row>
    <row r="39" ht="36" customHeight="1" spans="1:5">
      <c r="A39" s="462"/>
      <c r="B39" s="246"/>
      <c r="E39" s="312"/>
    </row>
    <row r="40" ht="36" customHeight="1" spans="1:5">
      <c r="A40" s="459" t="s">
        <v>2476</v>
      </c>
      <c r="B40" s="246"/>
      <c r="E40" s="312" t="str">
        <f>IF(A40&lt;&gt;"",IF(SUM(B40:D40)&lt;&gt;0,"是","否"),"是")</f>
        <v>否</v>
      </c>
    </row>
    <row r="41" ht="36" customHeight="1" spans="1:5">
      <c r="A41" s="465" t="s">
        <v>2477</v>
      </c>
      <c r="B41" s="246"/>
      <c r="E41" s="312"/>
    </row>
    <row r="42" ht="36" customHeight="1" spans="1:5">
      <c r="A42" s="466" t="s">
        <v>2478</v>
      </c>
      <c r="B42" s="246"/>
      <c r="E42" s="312" t="str">
        <f>IF(A42&lt;&gt;"",IF(SUM(B42:D42)&lt;&gt;0,"是","否"),"是")</f>
        <v>否</v>
      </c>
    </row>
  </sheetData>
  <autoFilter ref="A3:E42">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showGridLines="0" showZeros="0" view="pageBreakPreview" zoomScaleNormal="85" workbookViewId="0">
      <selection activeCell="B7" sqref="B7"/>
    </sheetView>
  </sheetViews>
  <sheetFormatPr defaultColWidth="9" defaultRowHeight="14.25" outlineLevelCol="5"/>
  <cols>
    <col min="1" max="1" width="43.625" style="174" customWidth="1"/>
    <col min="2" max="2" width="20.625" style="175" customWidth="1"/>
    <col min="3" max="3" width="20.625" style="174" customWidth="1"/>
    <col min="4" max="4" width="20" style="377" customWidth="1"/>
    <col min="5" max="5" width="12.625" style="174" customWidth="1"/>
    <col min="6" max="16384" width="9" style="174"/>
  </cols>
  <sheetData>
    <row r="1" ht="45" customHeight="1" spans="1:4">
      <c r="A1" s="177" t="s">
        <v>2479</v>
      </c>
      <c r="B1" s="177"/>
      <c r="C1" s="177"/>
      <c r="D1" s="177"/>
    </row>
    <row r="2" ht="20.1" customHeight="1" spans="1:4">
      <c r="A2" s="178"/>
      <c r="B2" s="178"/>
      <c r="C2" s="444"/>
      <c r="D2" s="445" t="s">
        <v>2</v>
      </c>
    </row>
    <row r="3" s="173" customFormat="1" ht="45" customHeight="1" spans="1:4">
      <c r="A3" s="180" t="s">
        <v>2480</v>
      </c>
      <c r="B3" s="180" t="s">
        <v>2477</v>
      </c>
      <c r="C3" s="446" t="s">
        <v>2481</v>
      </c>
      <c r="D3" s="446" t="s">
        <v>2482</v>
      </c>
    </row>
    <row r="4" ht="36" customHeight="1" spans="1:4">
      <c r="A4" s="447" t="s">
        <v>2483</v>
      </c>
      <c r="B4" s="448"/>
      <c r="C4" s="448"/>
      <c r="D4" s="448"/>
    </row>
    <row r="5" ht="36" customHeight="1" spans="1:6">
      <c r="A5" s="449"/>
      <c r="B5" s="182"/>
      <c r="C5" s="182"/>
      <c r="D5" s="450"/>
      <c r="F5" s="174" t="s">
        <v>2484</v>
      </c>
    </row>
    <row r="6" ht="36" customHeight="1" spans="1:4">
      <c r="A6" s="449"/>
      <c r="B6" s="182"/>
      <c r="C6" s="182"/>
      <c r="D6" s="450"/>
    </row>
    <row r="7" ht="36" customHeight="1" spans="1:4">
      <c r="A7" s="449"/>
      <c r="B7" s="182"/>
      <c r="C7" s="182"/>
      <c r="D7" s="450"/>
    </row>
    <row r="8" ht="36" customHeight="1" spans="1:4">
      <c r="A8" s="449"/>
      <c r="B8" s="182"/>
      <c r="C8" s="182"/>
      <c r="D8" s="450"/>
    </row>
    <row r="9" ht="36" customHeight="1" spans="1:4">
      <c r="A9" s="447" t="s">
        <v>2485</v>
      </c>
      <c r="B9" s="182"/>
      <c r="C9" s="182"/>
      <c r="D9" s="450"/>
    </row>
    <row r="10" ht="36" customHeight="1" spans="1:4">
      <c r="A10" s="447" t="s">
        <v>2486</v>
      </c>
      <c r="B10" s="448"/>
      <c r="C10" s="448"/>
      <c r="D10" s="448"/>
    </row>
    <row r="11" spans="2:4">
      <c r="B11" s="451"/>
      <c r="C11" s="452"/>
      <c r="D11" s="453"/>
    </row>
    <row r="12" spans="3:3">
      <c r="C12" s="454"/>
    </row>
    <row r="13" spans="3:3">
      <c r="C13" s="454"/>
    </row>
    <row r="14" spans="3:3">
      <c r="C14" s="454"/>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J1" sqref="J1"/>
    </sheetView>
  </sheetViews>
  <sheetFormatPr defaultColWidth="9" defaultRowHeight="13.5" outlineLevelCol="4"/>
  <cols>
    <col min="1" max="1" width="37.75" style="431" customWidth="1"/>
    <col min="2" max="2" width="22" style="431" customWidth="1"/>
    <col min="3" max="4" width="23.875" style="431" customWidth="1"/>
    <col min="5" max="5" width="24.5" style="431" customWidth="1"/>
    <col min="6" max="248" width="9" style="431"/>
    <col min="249" max="16384" width="9" style="1"/>
  </cols>
  <sheetData>
    <row r="1" s="431" customFormat="1" ht="40.5" customHeight="1" spans="1:5">
      <c r="A1" s="432" t="s">
        <v>2487</v>
      </c>
      <c r="B1" s="432"/>
      <c r="C1" s="432"/>
      <c r="D1" s="432"/>
      <c r="E1" s="432"/>
    </row>
    <row r="2" s="431" customFormat="1" ht="17.1" customHeight="1" spans="1:5">
      <c r="A2" s="433"/>
      <c r="B2" s="433"/>
      <c r="C2" s="433"/>
      <c r="D2" s="434"/>
      <c r="E2" s="435" t="s">
        <v>2</v>
      </c>
    </row>
    <row r="3" s="1" customFormat="1" ht="24.95" customHeight="1" spans="1:5">
      <c r="A3" s="436" t="s">
        <v>4</v>
      </c>
      <c r="B3" s="436" t="s">
        <v>131</v>
      </c>
      <c r="C3" s="436" t="s">
        <v>6</v>
      </c>
      <c r="D3" s="437" t="s">
        <v>2488</v>
      </c>
      <c r="E3" s="438"/>
    </row>
    <row r="4" s="1" customFormat="1" ht="24.95" customHeight="1" spans="1:5">
      <c r="A4" s="439"/>
      <c r="B4" s="439"/>
      <c r="C4" s="439"/>
      <c r="D4" s="180" t="s">
        <v>2489</v>
      </c>
      <c r="E4" s="180" t="s">
        <v>2490</v>
      </c>
    </row>
    <row r="5" s="431" customFormat="1" ht="35.1" customHeight="1" spans="1:5">
      <c r="A5" s="440" t="s">
        <v>2477</v>
      </c>
      <c r="B5" s="441">
        <f>B6+B7+B8</f>
        <v>2383</v>
      </c>
      <c r="C5" s="441">
        <f>C6+C7+C8</f>
        <v>2015</v>
      </c>
      <c r="D5" s="441">
        <f>C5-B5</f>
        <v>-368</v>
      </c>
      <c r="E5" s="442">
        <f>(C5-B5)/B5</f>
        <v>-0.154427192614352</v>
      </c>
    </row>
    <row r="6" s="431" customFormat="1" ht="35.1" customHeight="1" spans="1:5">
      <c r="A6" s="168" t="s">
        <v>2491</v>
      </c>
      <c r="B6" s="441">
        <v>0</v>
      </c>
      <c r="C6" s="441">
        <v>0</v>
      </c>
      <c r="D6" s="441">
        <f t="shared" ref="D6:D10" si="0">C6-B6</f>
        <v>0</v>
      </c>
      <c r="E6" s="442"/>
    </row>
    <row r="7" s="431" customFormat="1" ht="35.1" customHeight="1" spans="1:5">
      <c r="A7" s="168" t="s">
        <v>2492</v>
      </c>
      <c r="B7" s="441">
        <v>810</v>
      </c>
      <c r="C7" s="441">
        <v>792</v>
      </c>
      <c r="D7" s="441">
        <f t="shared" si="0"/>
        <v>-18</v>
      </c>
      <c r="E7" s="442">
        <f t="shared" ref="E7:E10" si="1">(C7-B7)/B7</f>
        <v>-0.0222222222222222</v>
      </c>
    </row>
    <row r="8" s="431" customFormat="1" ht="35.1" customHeight="1" spans="1:5">
      <c r="A8" s="168" t="s">
        <v>2493</v>
      </c>
      <c r="B8" s="441">
        <v>1573</v>
      </c>
      <c r="C8" s="441">
        <v>1223</v>
      </c>
      <c r="D8" s="441">
        <f t="shared" si="0"/>
        <v>-350</v>
      </c>
      <c r="E8" s="442">
        <f t="shared" si="1"/>
        <v>-0.222504767959313</v>
      </c>
    </row>
    <row r="9" s="431" customFormat="1" ht="35.1" customHeight="1" spans="1:5">
      <c r="A9" s="170" t="s">
        <v>2494</v>
      </c>
      <c r="B9" s="441">
        <v>530</v>
      </c>
      <c r="C9" s="441">
        <v>233</v>
      </c>
      <c r="D9" s="441">
        <f t="shared" si="0"/>
        <v>-297</v>
      </c>
      <c r="E9" s="442">
        <f t="shared" si="1"/>
        <v>-0.560377358490566</v>
      </c>
    </row>
    <row r="10" s="431" customFormat="1" ht="35.1" customHeight="1" spans="1:5">
      <c r="A10" s="170" t="s">
        <v>2495</v>
      </c>
      <c r="B10" s="441">
        <v>1043</v>
      </c>
      <c r="C10" s="441">
        <v>990</v>
      </c>
      <c r="D10" s="441">
        <f t="shared" si="0"/>
        <v>-53</v>
      </c>
      <c r="E10" s="442">
        <f t="shared" si="1"/>
        <v>-0.0508149568552253</v>
      </c>
    </row>
    <row r="11" s="431" customFormat="1" ht="129.95" customHeight="1" spans="1:5">
      <c r="A11" s="443" t="s">
        <v>2496</v>
      </c>
      <c r="B11" s="443"/>
      <c r="C11" s="443"/>
      <c r="D11" s="443"/>
      <c r="E11" s="443"/>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50"/>
  <sheetViews>
    <sheetView showGridLines="0" showZeros="0" view="pageBreakPreview" zoomScale="80" zoomScaleNormal="115" workbookViewId="0">
      <selection activeCell="D37" sqref="D37"/>
    </sheetView>
  </sheetViews>
  <sheetFormatPr defaultColWidth="9" defaultRowHeight="14.25" outlineLevelCol="5"/>
  <cols>
    <col min="1" max="1" width="20.625" style="174" customWidth="1"/>
    <col min="2" max="2" width="50.75" style="174" customWidth="1"/>
    <col min="3" max="4" width="20.625" style="174" customWidth="1"/>
    <col min="5" max="5" width="20.625" style="377" customWidth="1"/>
    <col min="6" max="6" width="3.75" style="174" customWidth="1"/>
    <col min="7" max="16384" width="9" style="174"/>
  </cols>
  <sheetData>
    <row r="1" ht="45" customHeight="1" spans="1:6">
      <c r="A1" s="175"/>
      <c r="B1" s="378" t="s">
        <v>2497</v>
      </c>
      <c r="C1" s="378"/>
      <c r="D1" s="378"/>
      <c r="E1" s="378"/>
      <c r="F1" s="175"/>
    </row>
    <row r="2" s="375" customFormat="1" ht="20.1" customHeight="1" spans="1:6">
      <c r="A2" s="379"/>
      <c r="B2" s="380"/>
      <c r="C2" s="381"/>
      <c r="D2" s="380"/>
      <c r="E2" s="382" t="s">
        <v>2</v>
      </c>
      <c r="F2" s="379"/>
    </row>
    <row r="3" s="376" customFormat="1" ht="45" customHeight="1" spans="1:6">
      <c r="A3" s="383" t="s">
        <v>3</v>
      </c>
      <c r="B3" s="384" t="s">
        <v>4</v>
      </c>
      <c r="C3" s="194" t="s">
        <v>5</v>
      </c>
      <c r="D3" s="194" t="s">
        <v>6</v>
      </c>
      <c r="E3" s="194" t="s">
        <v>7</v>
      </c>
      <c r="F3" s="385" t="s">
        <v>8</v>
      </c>
    </row>
    <row r="4" s="376" customFormat="1" ht="36" customHeight="1" spans="1:6">
      <c r="A4" s="344" t="s">
        <v>2498</v>
      </c>
      <c r="B4" s="339" t="s">
        <v>2499</v>
      </c>
      <c r="C4" s="386"/>
      <c r="D4" s="386"/>
      <c r="E4" s="341"/>
      <c r="F4" s="387" t="str">
        <f t="shared" ref="F4:F37" si="0">IF(LEN(A4)=7,"是",IF(B4&lt;&gt;"",IF(SUM(C4:D4)&lt;&gt;0,"是","否"),"是"))</f>
        <v>是</v>
      </c>
    </row>
    <row r="5" ht="36" customHeight="1" spans="1:6">
      <c r="A5" s="344" t="s">
        <v>2500</v>
      </c>
      <c r="B5" s="339" t="s">
        <v>2501</v>
      </c>
      <c r="C5" s="386"/>
      <c r="D5" s="386"/>
      <c r="E5" s="388"/>
      <c r="F5" s="387" t="str">
        <f t="shared" si="0"/>
        <v>是</v>
      </c>
    </row>
    <row r="6" ht="36" customHeight="1" spans="1:6">
      <c r="A6" s="344" t="s">
        <v>2502</v>
      </c>
      <c r="B6" s="339" t="s">
        <v>2503</v>
      </c>
      <c r="C6" s="386"/>
      <c r="D6" s="386"/>
      <c r="E6" s="388"/>
      <c r="F6" s="387" t="str">
        <f t="shared" si="0"/>
        <v>是</v>
      </c>
    </row>
    <row r="7" ht="36" customHeight="1" spans="1:6">
      <c r="A7" s="344" t="s">
        <v>2504</v>
      </c>
      <c r="B7" s="339" t="s">
        <v>2505</v>
      </c>
      <c r="C7" s="386"/>
      <c r="D7" s="386"/>
      <c r="E7" s="388"/>
      <c r="F7" s="387" t="str">
        <f t="shared" si="0"/>
        <v>是</v>
      </c>
    </row>
    <row r="8" ht="36" customHeight="1" spans="1:6">
      <c r="A8" s="344" t="s">
        <v>2506</v>
      </c>
      <c r="B8" s="339" t="s">
        <v>2507</v>
      </c>
      <c r="C8" s="386"/>
      <c r="D8" s="386"/>
      <c r="E8" s="388"/>
      <c r="F8" s="387" t="str">
        <f t="shared" si="0"/>
        <v>是</v>
      </c>
    </row>
    <row r="9" ht="36" customHeight="1" spans="1:6">
      <c r="A9" s="344" t="s">
        <v>2508</v>
      </c>
      <c r="B9" s="339" t="s">
        <v>2509</v>
      </c>
      <c r="C9" s="386"/>
      <c r="D9" s="386"/>
      <c r="E9" s="388"/>
      <c r="F9" s="387" t="str">
        <f t="shared" si="0"/>
        <v>是</v>
      </c>
    </row>
    <row r="10" ht="36" customHeight="1" spans="1:6">
      <c r="A10" s="344" t="s">
        <v>2510</v>
      </c>
      <c r="B10" s="339" t="s">
        <v>2511</v>
      </c>
      <c r="C10" s="386">
        <f>SUM(C11:C15)</f>
        <v>187429</v>
      </c>
      <c r="D10" s="386">
        <f>SUM(D11:D15)</f>
        <v>241400</v>
      </c>
      <c r="E10" s="388">
        <f>(D10-C10)/C10</f>
        <v>0.287954372055552</v>
      </c>
      <c r="F10" s="387" t="str">
        <f t="shared" si="0"/>
        <v>是</v>
      </c>
    </row>
    <row r="11" ht="36" customHeight="1" spans="1:6">
      <c r="A11" s="344" t="s">
        <v>2512</v>
      </c>
      <c r="B11" s="343" t="s">
        <v>2513</v>
      </c>
      <c r="C11" s="389">
        <v>142437</v>
      </c>
      <c r="D11" s="389">
        <v>180250</v>
      </c>
      <c r="E11" s="390">
        <f>(D11-C11)/C11</f>
        <v>0.265471752423879</v>
      </c>
      <c r="F11" s="387" t="str">
        <f t="shared" si="0"/>
        <v>是</v>
      </c>
    </row>
    <row r="12" ht="36" customHeight="1" spans="1:6">
      <c r="A12" s="344" t="s">
        <v>2514</v>
      </c>
      <c r="B12" s="343" t="s">
        <v>2515</v>
      </c>
      <c r="C12" s="389">
        <v>498</v>
      </c>
      <c r="D12" s="389">
        <v>725</v>
      </c>
      <c r="E12" s="390">
        <f>(D12-C12)/C12</f>
        <v>0.455823293172691</v>
      </c>
      <c r="F12" s="387" t="str">
        <f t="shared" si="0"/>
        <v>是</v>
      </c>
    </row>
    <row r="13" ht="36" customHeight="1" spans="1:6">
      <c r="A13" s="344" t="s">
        <v>2516</v>
      </c>
      <c r="B13" s="343" t="s">
        <v>2517</v>
      </c>
      <c r="C13" s="389">
        <v>46033</v>
      </c>
      <c r="D13" s="389">
        <v>60425</v>
      </c>
      <c r="E13" s="390">
        <f>(D13-C13)/C13</f>
        <v>0.312645276214889</v>
      </c>
      <c r="F13" s="387" t="str">
        <f t="shared" si="0"/>
        <v>是</v>
      </c>
    </row>
    <row r="14" ht="36" customHeight="1" spans="1:6">
      <c r="A14" s="344" t="s">
        <v>2518</v>
      </c>
      <c r="B14" s="343" t="s">
        <v>2519</v>
      </c>
      <c r="C14" s="389">
        <v>-1539</v>
      </c>
      <c r="D14" s="389"/>
      <c r="E14" s="390">
        <f>(D14-C14)/C14</f>
        <v>-1</v>
      </c>
      <c r="F14" s="387" t="str">
        <f t="shared" si="0"/>
        <v>是</v>
      </c>
    </row>
    <row r="15" ht="36" customHeight="1" spans="1:6">
      <c r="A15" s="344" t="s">
        <v>2520</v>
      </c>
      <c r="B15" s="343" t="s">
        <v>2521</v>
      </c>
      <c r="C15" s="389"/>
      <c r="D15" s="389"/>
      <c r="E15" s="390"/>
      <c r="F15" s="387" t="str">
        <f t="shared" si="0"/>
        <v>否</v>
      </c>
    </row>
    <row r="16" ht="36" customHeight="1" spans="1:6">
      <c r="A16" s="391" t="s">
        <v>2522</v>
      </c>
      <c r="B16" s="181" t="s">
        <v>2523</v>
      </c>
      <c r="C16" s="386"/>
      <c r="D16" s="386"/>
      <c r="E16" s="390"/>
      <c r="F16" s="387" t="str">
        <f t="shared" si="0"/>
        <v>是</v>
      </c>
    </row>
    <row r="17" ht="36" customHeight="1" spans="1:6">
      <c r="A17" s="391" t="s">
        <v>2524</v>
      </c>
      <c r="B17" s="181" t="s">
        <v>2525</v>
      </c>
      <c r="C17" s="386"/>
      <c r="D17" s="386"/>
      <c r="E17" s="390"/>
      <c r="F17" s="387" t="str">
        <f t="shared" si="0"/>
        <v>是</v>
      </c>
    </row>
    <row r="18" ht="36" customHeight="1" spans="1:6">
      <c r="A18" s="391" t="s">
        <v>2526</v>
      </c>
      <c r="B18" s="207" t="s">
        <v>2527</v>
      </c>
      <c r="C18" s="389"/>
      <c r="D18" s="389"/>
      <c r="E18" s="390"/>
      <c r="F18" s="387" t="str">
        <f t="shared" si="0"/>
        <v>否</v>
      </c>
    </row>
    <row r="19" ht="36" customHeight="1" spans="1:6">
      <c r="A19" s="391" t="s">
        <v>2528</v>
      </c>
      <c r="B19" s="207" t="s">
        <v>2529</v>
      </c>
      <c r="C19" s="389"/>
      <c r="D19" s="389"/>
      <c r="E19" s="390"/>
      <c r="F19" s="387" t="str">
        <f t="shared" si="0"/>
        <v>否</v>
      </c>
    </row>
    <row r="20" ht="36" customHeight="1" spans="1:6">
      <c r="A20" s="391" t="s">
        <v>2530</v>
      </c>
      <c r="B20" s="181" t="s">
        <v>2531</v>
      </c>
      <c r="C20" s="386"/>
      <c r="D20" s="386"/>
      <c r="E20" s="390"/>
      <c r="F20" s="387" t="str">
        <f t="shared" si="0"/>
        <v>是</v>
      </c>
    </row>
    <row r="21" ht="36" customHeight="1" spans="1:6">
      <c r="A21" s="391" t="s">
        <v>2532</v>
      </c>
      <c r="B21" s="181" t="s">
        <v>2533</v>
      </c>
      <c r="C21" s="386"/>
      <c r="D21" s="386"/>
      <c r="E21" s="390"/>
      <c r="F21" s="387" t="str">
        <f t="shared" si="0"/>
        <v>是</v>
      </c>
    </row>
    <row r="22" ht="36" customHeight="1" spans="1:6">
      <c r="A22" s="391" t="s">
        <v>2534</v>
      </c>
      <c r="B22" s="181" t="s">
        <v>2535</v>
      </c>
      <c r="C22" s="386"/>
      <c r="D22" s="386"/>
      <c r="E22" s="390"/>
      <c r="F22" s="387" t="str">
        <f t="shared" si="0"/>
        <v>是</v>
      </c>
    </row>
    <row r="23" ht="36" customHeight="1" spans="1:6">
      <c r="A23" s="344" t="s">
        <v>2536</v>
      </c>
      <c r="B23" s="339" t="s">
        <v>2537</v>
      </c>
      <c r="C23" s="386"/>
      <c r="D23" s="386"/>
      <c r="E23" s="390"/>
      <c r="F23" s="387" t="str">
        <f t="shared" si="0"/>
        <v>是</v>
      </c>
    </row>
    <row r="24" ht="36" customHeight="1" spans="1:6">
      <c r="A24" s="344" t="s">
        <v>2538</v>
      </c>
      <c r="B24" s="339" t="s">
        <v>2539</v>
      </c>
      <c r="C24" s="386">
        <v>4673</v>
      </c>
      <c r="D24" s="386">
        <v>3200</v>
      </c>
      <c r="E24" s="388">
        <f>(D24-C24)/C24</f>
        <v>-0.315215065268564</v>
      </c>
      <c r="F24" s="387" t="str">
        <f t="shared" si="0"/>
        <v>是</v>
      </c>
    </row>
    <row r="25" ht="36" customHeight="1" spans="1:6">
      <c r="A25" s="344" t="s">
        <v>2540</v>
      </c>
      <c r="B25" s="339" t="s">
        <v>2541</v>
      </c>
      <c r="C25" s="386"/>
      <c r="D25" s="386"/>
      <c r="E25" s="388"/>
      <c r="F25" s="387" t="str">
        <f t="shared" si="0"/>
        <v>是</v>
      </c>
    </row>
    <row r="26" ht="36" customHeight="1" spans="1:6">
      <c r="A26" s="344" t="s">
        <v>2542</v>
      </c>
      <c r="B26" s="339" t="s">
        <v>2543</v>
      </c>
      <c r="C26" s="386"/>
      <c r="D26" s="386"/>
      <c r="E26" s="388"/>
      <c r="F26" s="387" t="str">
        <f t="shared" si="0"/>
        <v>是</v>
      </c>
    </row>
    <row r="27" ht="36" customHeight="1" spans="1:6">
      <c r="A27" s="344" t="s">
        <v>2544</v>
      </c>
      <c r="B27" s="339" t="s">
        <v>2545</v>
      </c>
      <c r="C27" s="386">
        <v>18506</v>
      </c>
      <c r="D27" s="386"/>
      <c r="E27" s="388">
        <f>(D27-C27)/C27</f>
        <v>-1</v>
      </c>
      <c r="F27" s="387" t="str">
        <f t="shared" si="0"/>
        <v>是</v>
      </c>
    </row>
    <row r="28" ht="36" customHeight="1" spans="1:6">
      <c r="A28" s="344"/>
      <c r="B28" s="343"/>
      <c r="C28" s="389"/>
      <c r="D28" s="389"/>
      <c r="E28" s="388"/>
      <c r="F28" s="387" t="str">
        <f t="shared" si="0"/>
        <v>是</v>
      </c>
    </row>
    <row r="29" ht="36" customHeight="1" spans="1:6">
      <c r="A29" s="357"/>
      <c r="B29" s="358" t="s">
        <v>2546</v>
      </c>
      <c r="C29" s="386">
        <f>C10+C24+C27</f>
        <v>210608</v>
      </c>
      <c r="D29" s="386">
        <f>D10+D24+D27</f>
        <v>244600</v>
      </c>
      <c r="E29" s="388">
        <f>(D29-C29)/C29</f>
        <v>0.161399377041708</v>
      </c>
      <c r="F29" s="387" t="str">
        <f t="shared" si="0"/>
        <v>是</v>
      </c>
    </row>
    <row r="30" ht="36" customHeight="1" spans="1:6">
      <c r="A30" s="392">
        <v>105</v>
      </c>
      <c r="B30" s="393" t="s">
        <v>2547</v>
      </c>
      <c r="C30" s="411">
        <v>173490</v>
      </c>
      <c r="D30" s="422">
        <v>68727</v>
      </c>
      <c r="E30" s="388"/>
      <c r="F30" s="387" t="str">
        <f t="shared" si="0"/>
        <v>是</v>
      </c>
    </row>
    <row r="31" ht="36" customHeight="1" spans="1:6">
      <c r="A31" s="425">
        <v>110</v>
      </c>
      <c r="B31" s="426" t="s">
        <v>61</v>
      </c>
      <c r="C31" s="411">
        <v>11588</v>
      </c>
      <c r="D31" s="411">
        <v>8817</v>
      </c>
      <c r="E31" s="388"/>
      <c r="F31" s="387" t="str">
        <f t="shared" si="0"/>
        <v>是</v>
      </c>
    </row>
    <row r="32" ht="36" customHeight="1" spans="1:6">
      <c r="A32" s="425">
        <v>11004</v>
      </c>
      <c r="B32" s="426" t="s">
        <v>2548</v>
      </c>
      <c r="C32" s="411">
        <v>6998</v>
      </c>
      <c r="D32" s="411">
        <v>6900</v>
      </c>
      <c r="E32" s="388"/>
      <c r="F32" s="387" t="str">
        <f t="shared" si="0"/>
        <v>是</v>
      </c>
    </row>
    <row r="33" ht="36" customHeight="1" spans="1:6">
      <c r="A33" s="427">
        <v>1100402</v>
      </c>
      <c r="B33" s="428" t="s">
        <v>2549</v>
      </c>
      <c r="C33" s="420">
        <v>6998</v>
      </c>
      <c r="D33" s="420">
        <v>6900</v>
      </c>
      <c r="E33" s="390"/>
      <c r="F33" s="387" t="str">
        <f t="shared" si="0"/>
        <v>是</v>
      </c>
    </row>
    <row r="34" ht="36" customHeight="1" spans="1:6">
      <c r="A34" s="427">
        <v>1100403</v>
      </c>
      <c r="B34" s="428" t="s">
        <v>2550</v>
      </c>
      <c r="C34" s="420"/>
      <c r="D34" s="421"/>
      <c r="E34" s="388"/>
      <c r="F34" s="387" t="str">
        <f t="shared" si="0"/>
        <v>是</v>
      </c>
    </row>
    <row r="35" ht="36" customHeight="1" spans="1:6">
      <c r="A35" s="427">
        <v>11008</v>
      </c>
      <c r="B35" s="428" t="s">
        <v>64</v>
      </c>
      <c r="C35" s="420">
        <v>4590</v>
      </c>
      <c r="D35" s="421">
        <v>1917</v>
      </c>
      <c r="E35" s="390"/>
      <c r="F35" s="387" t="str">
        <f t="shared" si="0"/>
        <v>是</v>
      </c>
    </row>
    <row r="36" ht="36" hidden="1" customHeight="1" spans="1:6">
      <c r="A36" s="427">
        <v>11009</v>
      </c>
      <c r="B36" s="428" t="s">
        <v>65</v>
      </c>
      <c r="C36" s="420">
        <v>0</v>
      </c>
      <c r="D36" s="421"/>
      <c r="E36" s="429"/>
      <c r="F36" s="387" t="str">
        <f t="shared" si="0"/>
        <v>否</v>
      </c>
    </row>
    <row r="37" ht="36" customHeight="1" spans="1:6">
      <c r="A37" s="405"/>
      <c r="B37" s="406" t="s">
        <v>69</v>
      </c>
      <c r="C37" s="411">
        <f>C29+C30+C31</f>
        <v>395686</v>
      </c>
      <c r="D37" s="411">
        <f>D29+D30+D31</f>
        <v>322144</v>
      </c>
      <c r="E37" s="388"/>
      <c r="F37" s="387" t="str">
        <f t="shared" si="0"/>
        <v>是</v>
      </c>
    </row>
    <row r="38" spans="3:4">
      <c r="C38" s="430"/>
      <c r="D38" s="430"/>
    </row>
    <row r="40" spans="3:4">
      <c r="C40" s="430"/>
      <c r="D40" s="430"/>
    </row>
    <row r="42" spans="3:4">
      <c r="C42" s="430"/>
      <c r="D42" s="430"/>
    </row>
    <row r="43" spans="3:4">
      <c r="C43" s="430"/>
      <c r="D43" s="430"/>
    </row>
    <row r="45" spans="3:4">
      <c r="C45" s="430"/>
      <c r="D45" s="430"/>
    </row>
    <row r="46" spans="3:4">
      <c r="C46" s="430"/>
      <c r="D46" s="430"/>
    </row>
    <row r="47" spans="3:4">
      <c r="C47" s="430"/>
      <c r="D47" s="430"/>
    </row>
    <row r="48" spans="3:4">
      <c r="C48" s="430"/>
      <c r="D48" s="430"/>
    </row>
    <row r="50" spans="3:4">
      <c r="C50" s="430"/>
      <c r="D50" s="430"/>
    </row>
  </sheetData>
  <autoFilter ref="A3:F37">
    <filterColumn colId="5">
      <customFilters>
        <customFilter operator="equal" val="是"/>
      </customFilters>
    </filterColumn>
    <extLst/>
  </autoFilter>
  <mergeCells count="1">
    <mergeCell ref="B1:E1"/>
  </mergeCells>
  <conditionalFormatting sqref="B30">
    <cfRule type="expression" dxfId="1" priority="12" stopIfTrue="1">
      <formula>"len($A:$A)=3"</formula>
    </cfRule>
  </conditionalFormatting>
  <conditionalFormatting sqref="B32">
    <cfRule type="expression" dxfId="1" priority="3" stopIfTrue="1">
      <formula>"len($A:$A)=3"</formula>
    </cfRule>
  </conditionalFormatting>
  <conditionalFormatting sqref="B34">
    <cfRule type="expression" dxfId="1" priority="2" stopIfTrue="1">
      <formula>"len($A:$A)=3"</formula>
    </cfRule>
  </conditionalFormatting>
  <conditionalFormatting sqref="C30:C32 C34:C35 D31:D32 D34">
    <cfRule type="expression" dxfId="1" priority="11" stopIfTrue="1">
      <formula>"len($A:$A)=3"</formula>
    </cfRule>
  </conditionalFormatting>
  <conditionalFormatting sqref="D30 D34:D35">
    <cfRule type="expression" dxfId="1" priority="8" stopIfTrue="1">
      <formula>"len($A:$A)=3"</formula>
    </cfRule>
  </conditionalFormatting>
  <conditionalFormatting sqref="B31 B33">
    <cfRule type="expression" dxfId="1" priority="5" stopIfTrue="1">
      <formula>"len($A:$A)=3"</formula>
    </cfRule>
  </conditionalFormatting>
  <conditionalFormatting sqref="C33 D33">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276"/>
  <sheetViews>
    <sheetView showGridLines="0" showZeros="0" view="pageBreakPreview" zoomScale="80" zoomScaleNormal="115" workbookViewId="0">
      <pane ySplit="3" topLeftCell="A145" activePane="bottomLeft" state="frozen"/>
      <selection/>
      <selection pane="bottomLeft" activeCell="D207" sqref="D207"/>
    </sheetView>
  </sheetViews>
  <sheetFormatPr defaultColWidth="9" defaultRowHeight="14.25" outlineLevelCol="6"/>
  <cols>
    <col min="1" max="1" width="21.5" style="326" customWidth="1"/>
    <col min="2" max="2" width="50.75" style="326" customWidth="1"/>
    <col min="3" max="4" width="20.625" style="326" customWidth="1"/>
    <col min="5" max="5" width="20.625" style="409" customWidth="1"/>
    <col min="6" max="6" width="3.75" style="328" customWidth="1"/>
    <col min="7" max="16384" width="9" style="326"/>
  </cols>
  <sheetData>
    <row r="1" ht="45" customHeight="1" spans="2:5">
      <c r="B1" s="327" t="s">
        <v>2551</v>
      </c>
      <c r="C1" s="327"/>
      <c r="D1" s="327"/>
      <c r="E1" s="327"/>
    </row>
    <row r="2" s="329" customFormat="1" ht="20.1" customHeight="1" spans="2:6">
      <c r="B2" s="330"/>
      <c r="C2" s="330"/>
      <c r="D2" s="330"/>
      <c r="E2" s="331" t="s">
        <v>2</v>
      </c>
      <c r="F2" s="332"/>
    </row>
    <row r="3" s="337" customFormat="1" ht="45" customHeight="1" spans="1:7">
      <c r="A3" s="333" t="s">
        <v>3</v>
      </c>
      <c r="B3" s="334" t="s">
        <v>4</v>
      </c>
      <c r="C3" s="335" t="s">
        <v>5</v>
      </c>
      <c r="D3" s="335" t="s">
        <v>6</v>
      </c>
      <c r="E3" s="335" t="s">
        <v>7</v>
      </c>
      <c r="F3" s="336" t="s">
        <v>8</v>
      </c>
      <c r="G3" s="337" t="s">
        <v>139</v>
      </c>
    </row>
    <row r="4" ht="38.1" customHeight="1" spans="1:7">
      <c r="A4" s="338" t="s">
        <v>83</v>
      </c>
      <c r="B4" s="339" t="s">
        <v>2552</v>
      </c>
      <c r="C4" s="386">
        <v>14</v>
      </c>
      <c r="D4" s="386">
        <v>21</v>
      </c>
      <c r="E4" s="341">
        <f t="shared" ref="E4:E10" si="0">IF(C4&gt;0,D4/C4-1,IF(C4&lt;0,-(D4/C4-1),""))</f>
        <v>0.5</v>
      </c>
      <c r="F4" s="342" t="str">
        <f t="shared" ref="F4:F19" si="1">IF(LEN(A4)=3,"是",IF(B4&lt;&gt;"",IF(SUM(C4:D4)&lt;&gt;0,"是","否"),"是"))</f>
        <v>是</v>
      </c>
      <c r="G4" s="326" t="str">
        <f t="shared" ref="G4:G19" si="2">IF(LEN(A4)=3,"类",IF(LEN(A4)=5,"款","项"))</f>
        <v>类</v>
      </c>
    </row>
    <row r="5" ht="38.1" customHeight="1" spans="1:7">
      <c r="A5" s="344" t="s">
        <v>2553</v>
      </c>
      <c r="B5" s="343" t="s">
        <v>2554</v>
      </c>
      <c r="C5" s="389">
        <v>14</v>
      </c>
      <c r="D5" s="389">
        <v>21</v>
      </c>
      <c r="E5" s="350">
        <f t="shared" si="0"/>
        <v>0.5</v>
      </c>
      <c r="F5" s="342" t="str">
        <f t="shared" si="1"/>
        <v>是</v>
      </c>
      <c r="G5" s="326" t="str">
        <f t="shared" si="2"/>
        <v>款</v>
      </c>
    </row>
    <row r="6" ht="38.1" customHeight="1" spans="1:7">
      <c r="A6" s="344" t="s">
        <v>2555</v>
      </c>
      <c r="B6" s="345" t="s">
        <v>2556</v>
      </c>
      <c r="C6" s="346">
        <v>11</v>
      </c>
      <c r="D6" s="346">
        <v>17</v>
      </c>
      <c r="E6" s="350">
        <f t="shared" si="0"/>
        <v>0.545454545454545</v>
      </c>
      <c r="F6" s="342" t="str">
        <f t="shared" si="1"/>
        <v>是</v>
      </c>
      <c r="G6" s="326" t="str">
        <f t="shared" si="2"/>
        <v>项</v>
      </c>
    </row>
    <row r="7" ht="38.1" customHeight="1" spans="1:7">
      <c r="A7" s="344" t="s">
        <v>2557</v>
      </c>
      <c r="B7" s="345" t="s">
        <v>2558</v>
      </c>
      <c r="C7" s="346"/>
      <c r="D7" s="346"/>
      <c r="E7" s="350" t="str">
        <f t="shared" si="0"/>
        <v/>
      </c>
      <c r="F7" s="342" t="str">
        <f t="shared" si="1"/>
        <v>否</v>
      </c>
      <c r="G7" s="326" t="str">
        <f t="shared" si="2"/>
        <v>项</v>
      </c>
    </row>
    <row r="8" ht="38.1" customHeight="1" spans="1:7">
      <c r="A8" s="344" t="s">
        <v>2559</v>
      </c>
      <c r="B8" s="345" t="s">
        <v>2560</v>
      </c>
      <c r="C8" s="346"/>
      <c r="D8" s="346"/>
      <c r="E8" s="350" t="str">
        <f t="shared" si="0"/>
        <v/>
      </c>
      <c r="F8" s="342" t="str">
        <f t="shared" si="1"/>
        <v>否</v>
      </c>
      <c r="G8" s="326" t="str">
        <f t="shared" si="2"/>
        <v>项</v>
      </c>
    </row>
    <row r="9" s="322" customFormat="1" ht="38.1" customHeight="1" spans="1:7">
      <c r="A9" s="344" t="s">
        <v>2561</v>
      </c>
      <c r="B9" s="345" t="s">
        <v>2562</v>
      </c>
      <c r="C9" s="346"/>
      <c r="D9" s="346"/>
      <c r="E9" s="350" t="str">
        <f t="shared" si="0"/>
        <v/>
      </c>
      <c r="F9" s="342" t="str">
        <f t="shared" si="1"/>
        <v>否</v>
      </c>
      <c r="G9" s="326" t="str">
        <f t="shared" si="2"/>
        <v>项</v>
      </c>
    </row>
    <row r="10" ht="38.1" customHeight="1" spans="1:7">
      <c r="A10" s="344" t="s">
        <v>2563</v>
      </c>
      <c r="B10" s="345" t="s">
        <v>2564</v>
      </c>
      <c r="C10" s="346">
        <v>3</v>
      </c>
      <c r="D10" s="346">
        <v>4</v>
      </c>
      <c r="E10" s="350">
        <f t="shared" si="0"/>
        <v>0.333333333333333</v>
      </c>
      <c r="F10" s="342" t="str">
        <f t="shared" si="1"/>
        <v>是</v>
      </c>
      <c r="G10" s="326" t="str">
        <f t="shared" si="2"/>
        <v>项</v>
      </c>
    </row>
    <row r="11" ht="38.1" customHeight="1" spans="1:7">
      <c r="A11" s="344" t="s">
        <v>2565</v>
      </c>
      <c r="B11" s="343" t="s">
        <v>2566</v>
      </c>
      <c r="C11" s="389"/>
      <c r="D11" s="389"/>
      <c r="E11" s="350" t="str">
        <f t="shared" ref="E11:E74" si="3">IF(C11&gt;0,D11/C11-1,IF(C11&lt;0,-(D11/C11-1),""))</f>
        <v/>
      </c>
      <c r="F11" s="342" t="str">
        <f t="shared" si="1"/>
        <v>否</v>
      </c>
      <c r="G11" s="326" t="str">
        <f t="shared" si="2"/>
        <v>款</v>
      </c>
    </row>
    <row r="12" s="322" customFormat="1" ht="38.1" customHeight="1" spans="1:7">
      <c r="A12" s="344" t="s">
        <v>2567</v>
      </c>
      <c r="B12" s="345" t="s">
        <v>2568</v>
      </c>
      <c r="C12" s="346"/>
      <c r="D12" s="346"/>
      <c r="E12" s="350" t="str">
        <f t="shared" si="3"/>
        <v/>
      </c>
      <c r="F12" s="342" t="str">
        <f t="shared" si="1"/>
        <v>否</v>
      </c>
      <c r="G12" s="326" t="str">
        <f t="shared" si="2"/>
        <v>项</v>
      </c>
    </row>
    <row r="13" ht="38.1" customHeight="1" spans="1:7">
      <c r="A13" s="344" t="s">
        <v>2569</v>
      </c>
      <c r="B13" s="345" t="s">
        <v>2570</v>
      </c>
      <c r="C13" s="346"/>
      <c r="D13" s="346"/>
      <c r="E13" s="350" t="str">
        <f t="shared" si="3"/>
        <v/>
      </c>
      <c r="F13" s="342" t="str">
        <f t="shared" si="1"/>
        <v>否</v>
      </c>
      <c r="G13" s="326" t="str">
        <f t="shared" si="2"/>
        <v>项</v>
      </c>
    </row>
    <row r="14" s="322" customFormat="1" ht="38.1" customHeight="1" spans="1:7">
      <c r="A14" s="344" t="s">
        <v>2571</v>
      </c>
      <c r="B14" s="345" t="s">
        <v>2572</v>
      </c>
      <c r="C14" s="346"/>
      <c r="D14" s="346"/>
      <c r="E14" s="350" t="str">
        <f t="shared" si="3"/>
        <v/>
      </c>
      <c r="F14" s="342" t="str">
        <f t="shared" si="1"/>
        <v>否</v>
      </c>
      <c r="G14" s="326" t="str">
        <f t="shared" si="2"/>
        <v>项</v>
      </c>
    </row>
    <row r="15" ht="38.1" customHeight="1" spans="1:7">
      <c r="A15" s="344" t="s">
        <v>2573</v>
      </c>
      <c r="B15" s="345" t="s">
        <v>2574</v>
      </c>
      <c r="C15" s="346"/>
      <c r="D15" s="346"/>
      <c r="E15" s="350" t="str">
        <f t="shared" si="3"/>
        <v/>
      </c>
      <c r="F15" s="342" t="str">
        <f t="shared" si="1"/>
        <v>否</v>
      </c>
      <c r="G15" s="326" t="str">
        <f t="shared" si="2"/>
        <v>项</v>
      </c>
    </row>
    <row r="16" ht="38.1" customHeight="1" spans="1:7">
      <c r="A16" s="344" t="s">
        <v>2575</v>
      </c>
      <c r="B16" s="345" t="s">
        <v>2576</v>
      </c>
      <c r="C16" s="346"/>
      <c r="D16" s="346"/>
      <c r="E16" s="350" t="str">
        <f t="shared" si="3"/>
        <v/>
      </c>
      <c r="F16" s="342" t="str">
        <f t="shared" si="1"/>
        <v>否</v>
      </c>
      <c r="G16" s="326" t="str">
        <f t="shared" si="2"/>
        <v>项</v>
      </c>
    </row>
    <row r="17" s="322" customFormat="1" ht="38.1" customHeight="1" spans="1:7">
      <c r="A17" s="344" t="s">
        <v>2577</v>
      </c>
      <c r="B17" s="345" t="s">
        <v>2578</v>
      </c>
      <c r="C17" s="346"/>
      <c r="D17" s="346"/>
      <c r="E17" s="350" t="str">
        <f t="shared" si="3"/>
        <v/>
      </c>
      <c r="F17" s="342" t="str">
        <f t="shared" si="1"/>
        <v>否</v>
      </c>
      <c r="G17" s="326" t="str">
        <f t="shared" si="2"/>
        <v>款</v>
      </c>
    </row>
    <row r="18" s="322" customFormat="1" ht="38.1" customHeight="1" spans="1:7">
      <c r="A18" s="344" t="s">
        <v>2579</v>
      </c>
      <c r="B18" s="345" t="s">
        <v>2580</v>
      </c>
      <c r="C18" s="346"/>
      <c r="D18" s="346"/>
      <c r="E18" s="350" t="str">
        <f t="shared" si="3"/>
        <v/>
      </c>
      <c r="F18" s="342" t="str">
        <f t="shared" si="1"/>
        <v>否</v>
      </c>
      <c r="G18" s="326" t="str">
        <f t="shared" si="2"/>
        <v>项</v>
      </c>
    </row>
    <row r="19" s="322" customFormat="1" ht="38.1" customHeight="1" spans="1:7">
      <c r="A19" s="344" t="s">
        <v>2581</v>
      </c>
      <c r="B19" s="345" t="s">
        <v>2582</v>
      </c>
      <c r="C19" s="346"/>
      <c r="D19" s="346"/>
      <c r="E19" s="350" t="str">
        <f t="shared" si="3"/>
        <v/>
      </c>
      <c r="F19" s="342" t="str">
        <f t="shared" si="1"/>
        <v>否</v>
      </c>
      <c r="G19" s="326" t="str">
        <f t="shared" si="2"/>
        <v>项</v>
      </c>
    </row>
    <row r="20" ht="38.1" customHeight="1" spans="1:7">
      <c r="A20" s="338" t="s">
        <v>89</v>
      </c>
      <c r="B20" s="339" t="s">
        <v>2583</v>
      </c>
      <c r="C20" s="386"/>
      <c r="D20" s="386"/>
      <c r="E20" s="350" t="str">
        <f t="shared" si="3"/>
        <v/>
      </c>
      <c r="F20" s="342" t="str">
        <f t="shared" ref="F20:F43" si="4">IF(LEN(A20)=3,"是",IF(B20&lt;&gt;"",IF(SUM(C20:D20)&lt;&gt;0,"是","否"),"是"))</f>
        <v>是</v>
      </c>
      <c r="G20" s="326" t="str">
        <f t="shared" ref="G20:G43" si="5">IF(LEN(A20)=3,"类",IF(LEN(A20)=5,"款","项"))</f>
        <v>类</v>
      </c>
    </row>
    <row r="21" ht="38.1" customHeight="1" spans="1:7">
      <c r="A21" s="344" t="s">
        <v>2584</v>
      </c>
      <c r="B21" s="343" t="s">
        <v>2585</v>
      </c>
      <c r="C21" s="389"/>
      <c r="D21" s="389"/>
      <c r="E21" s="350" t="str">
        <f t="shared" si="3"/>
        <v/>
      </c>
      <c r="F21" s="342" t="str">
        <f t="shared" si="4"/>
        <v>否</v>
      </c>
      <c r="G21" s="326" t="str">
        <f t="shared" si="5"/>
        <v>款</v>
      </c>
    </row>
    <row r="22" s="322" customFormat="1" ht="38.1" customHeight="1" spans="1:7">
      <c r="A22" s="344">
        <v>2116001</v>
      </c>
      <c r="B22" s="345" t="s">
        <v>2586</v>
      </c>
      <c r="C22" s="346"/>
      <c r="D22" s="346"/>
      <c r="E22" s="350" t="str">
        <f t="shared" si="3"/>
        <v/>
      </c>
      <c r="F22" s="342" t="str">
        <f t="shared" si="4"/>
        <v>否</v>
      </c>
      <c r="G22" s="326" t="str">
        <f t="shared" si="5"/>
        <v>项</v>
      </c>
    </row>
    <row r="23" s="322" customFormat="1" ht="38.1" customHeight="1" spans="1:7">
      <c r="A23" s="344">
        <v>2116002</v>
      </c>
      <c r="B23" s="345" t="s">
        <v>2587</v>
      </c>
      <c r="C23" s="346"/>
      <c r="D23" s="346"/>
      <c r="E23" s="350" t="str">
        <f t="shared" si="3"/>
        <v/>
      </c>
      <c r="F23" s="342" t="str">
        <f t="shared" si="4"/>
        <v>否</v>
      </c>
      <c r="G23" s="326" t="str">
        <f t="shared" si="5"/>
        <v>项</v>
      </c>
    </row>
    <row r="24" s="322" customFormat="1" ht="38.1" customHeight="1" spans="1:7">
      <c r="A24" s="344">
        <v>2116003</v>
      </c>
      <c r="B24" s="345" t="s">
        <v>2588</v>
      </c>
      <c r="C24" s="346"/>
      <c r="D24" s="346"/>
      <c r="E24" s="350" t="str">
        <f t="shared" si="3"/>
        <v/>
      </c>
      <c r="F24" s="342" t="str">
        <f t="shared" si="4"/>
        <v>否</v>
      </c>
      <c r="G24" s="326" t="str">
        <f t="shared" si="5"/>
        <v>项</v>
      </c>
    </row>
    <row r="25" s="321" customFormat="1" ht="38.1" customHeight="1" spans="1:7">
      <c r="A25" s="344">
        <v>2116099</v>
      </c>
      <c r="B25" s="345" t="s">
        <v>2589</v>
      </c>
      <c r="C25" s="346"/>
      <c r="D25" s="346"/>
      <c r="E25" s="350" t="str">
        <f t="shared" si="3"/>
        <v/>
      </c>
      <c r="F25" s="342" t="str">
        <f t="shared" si="4"/>
        <v>否</v>
      </c>
      <c r="G25" s="326" t="str">
        <f t="shared" si="5"/>
        <v>项</v>
      </c>
    </row>
    <row r="26" s="322" customFormat="1" ht="38.1" customHeight="1" spans="1:7">
      <c r="A26" s="344">
        <v>21161</v>
      </c>
      <c r="B26" s="345" t="s">
        <v>2590</v>
      </c>
      <c r="C26" s="346"/>
      <c r="D26" s="346"/>
      <c r="E26" s="350" t="str">
        <f t="shared" si="3"/>
        <v/>
      </c>
      <c r="F26" s="342" t="str">
        <f t="shared" si="4"/>
        <v>否</v>
      </c>
      <c r="G26" s="326" t="str">
        <f t="shared" si="5"/>
        <v>款</v>
      </c>
    </row>
    <row r="27" ht="38.1" customHeight="1" spans="1:7">
      <c r="A27" s="344">
        <v>2116101</v>
      </c>
      <c r="B27" s="345" t="s">
        <v>2591</v>
      </c>
      <c r="C27" s="346"/>
      <c r="D27" s="346"/>
      <c r="E27" s="350" t="str">
        <f t="shared" si="3"/>
        <v/>
      </c>
      <c r="F27" s="342" t="str">
        <f t="shared" si="4"/>
        <v>否</v>
      </c>
      <c r="G27" s="326" t="str">
        <f t="shared" si="5"/>
        <v>项</v>
      </c>
    </row>
    <row r="28" ht="38.1" customHeight="1" spans="1:7">
      <c r="A28" s="344">
        <v>2116102</v>
      </c>
      <c r="B28" s="345" t="s">
        <v>2592</v>
      </c>
      <c r="C28" s="346"/>
      <c r="D28" s="346"/>
      <c r="E28" s="350" t="str">
        <f t="shared" si="3"/>
        <v/>
      </c>
      <c r="F28" s="342" t="str">
        <f t="shared" si="4"/>
        <v>否</v>
      </c>
      <c r="G28" s="326" t="str">
        <f t="shared" si="5"/>
        <v>项</v>
      </c>
    </row>
    <row r="29" ht="38.1" customHeight="1" spans="1:7">
      <c r="A29" s="344">
        <v>2116103</v>
      </c>
      <c r="B29" s="345" t="s">
        <v>2593</v>
      </c>
      <c r="C29" s="346"/>
      <c r="D29" s="346"/>
      <c r="E29" s="350" t="str">
        <f t="shared" si="3"/>
        <v/>
      </c>
      <c r="F29" s="342" t="str">
        <f t="shared" si="4"/>
        <v>否</v>
      </c>
      <c r="G29" s="326" t="str">
        <f t="shared" si="5"/>
        <v>项</v>
      </c>
    </row>
    <row r="30" ht="38.1" customHeight="1" spans="1:7">
      <c r="A30" s="344">
        <v>2116104</v>
      </c>
      <c r="B30" s="345" t="s">
        <v>2594</v>
      </c>
      <c r="C30" s="346"/>
      <c r="D30" s="346"/>
      <c r="E30" s="350" t="str">
        <f t="shared" si="3"/>
        <v/>
      </c>
      <c r="F30" s="342" t="str">
        <f t="shared" si="4"/>
        <v>否</v>
      </c>
      <c r="G30" s="326" t="str">
        <f t="shared" si="5"/>
        <v>项</v>
      </c>
    </row>
    <row r="31" ht="38.1" customHeight="1" spans="1:7">
      <c r="A31" s="338" t="s">
        <v>91</v>
      </c>
      <c r="B31" s="339" t="s">
        <v>2595</v>
      </c>
      <c r="C31" s="386">
        <v>145581</v>
      </c>
      <c r="D31" s="386">
        <v>167461</v>
      </c>
      <c r="E31" s="341">
        <f t="shared" si="3"/>
        <v>0.150294337860023</v>
      </c>
      <c r="F31" s="342" t="str">
        <f t="shared" si="4"/>
        <v>是</v>
      </c>
      <c r="G31" s="326" t="str">
        <f t="shared" si="5"/>
        <v>类</v>
      </c>
    </row>
    <row r="32" ht="38.1" customHeight="1" spans="1:7">
      <c r="A32" s="344" t="s">
        <v>2596</v>
      </c>
      <c r="B32" s="343" t="s">
        <v>2597</v>
      </c>
      <c r="C32" s="389">
        <v>140834</v>
      </c>
      <c r="D32" s="389">
        <v>160620</v>
      </c>
      <c r="E32" s="350">
        <f t="shared" si="3"/>
        <v>0.140491642643112</v>
      </c>
      <c r="F32" s="342" t="str">
        <f t="shared" si="4"/>
        <v>是</v>
      </c>
      <c r="G32" s="326" t="str">
        <f t="shared" si="5"/>
        <v>款</v>
      </c>
    </row>
    <row r="33" ht="38.1" customHeight="1" spans="1:7">
      <c r="A33" s="344" t="s">
        <v>2598</v>
      </c>
      <c r="B33" s="345" t="s">
        <v>2599</v>
      </c>
      <c r="C33" s="346">
        <v>28953</v>
      </c>
      <c r="D33" s="346">
        <v>36156</v>
      </c>
      <c r="E33" s="350">
        <f t="shared" si="3"/>
        <v>0.248782509584499</v>
      </c>
      <c r="F33" s="342" t="str">
        <f t="shared" si="4"/>
        <v>是</v>
      </c>
      <c r="G33" s="326" t="str">
        <f t="shared" si="5"/>
        <v>项</v>
      </c>
    </row>
    <row r="34" ht="38.1" customHeight="1" spans="1:7">
      <c r="A34" s="344" t="s">
        <v>2600</v>
      </c>
      <c r="B34" s="345" t="s">
        <v>2601</v>
      </c>
      <c r="C34" s="346">
        <v>3046</v>
      </c>
      <c r="D34" s="346">
        <v>4089</v>
      </c>
      <c r="E34" s="350">
        <f t="shared" si="3"/>
        <v>0.342416283650689</v>
      </c>
      <c r="F34" s="342" t="str">
        <f t="shared" si="4"/>
        <v>是</v>
      </c>
      <c r="G34" s="326" t="str">
        <f t="shared" si="5"/>
        <v>项</v>
      </c>
    </row>
    <row r="35" ht="38.1" customHeight="1" spans="1:7">
      <c r="A35" s="344" t="s">
        <v>2602</v>
      </c>
      <c r="B35" s="345" t="s">
        <v>2603</v>
      </c>
      <c r="C35" s="346">
        <v>89432</v>
      </c>
      <c r="D35" s="346">
        <v>95301</v>
      </c>
      <c r="E35" s="350">
        <f t="shared" si="3"/>
        <v>0.0656252795419985</v>
      </c>
      <c r="F35" s="342" t="str">
        <f t="shared" si="4"/>
        <v>是</v>
      </c>
      <c r="G35" s="326" t="str">
        <f t="shared" si="5"/>
        <v>项</v>
      </c>
    </row>
    <row r="36" ht="38.1" customHeight="1" spans="1:7">
      <c r="A36" s="344" t="s">
        <v>2604</v>
      </c>
      <c r="B36" s="345" t="s">
        <v>2605</v>
      </c>
      <c r="C36" s="346">
        <v>12920</v>
      </c>
      <c r="D36" s="346">
        <v>16604</v>
      </c>
      <c r="E36" s="350">
        <f t="shared" si="3"/>
        <v>0.285139318885449</v>
      </c>
      <c r="F36" s="342" t="str">
        <f t="shared" si="4"/>
        <v>是</v>
      </c>
      <c r="G36" s="326" t="str">
        <f t="shared" si="5"/>
        <v>项</v>
      </c>
    </row>
    <row r="37" ht="38.1" customHeight="1" spans="1:7">
      <c r="A37" s="344" t="s">
        <v>2606</v>
      </c>
      <c r="B37" s="345" t="s">
        <v>2607</v>
      </c>
      <c r="C37" s="346">
        <v>4459</v>
      </c>
      <c r="D37" s="346">
        <v>5510</v>
      </c>
      <c r="E37" s="350">
        <f t="shared" si="3"/>
        <v>0.235703072437766</v>
      </c>
      <c r="F37" s="342" t="str">
        <f t="shared" si="4"/>
        <v>是</v>
      </c>
      <c r="G37" s="326" t="str">
        <f t="shared" si="5"/>
        <v>项</v>
      </c>
    </row>
    <row r="38" ht="38.1" customHeight="1" spans="1:7">
      <c r="A38" s="344" t="s">
        <v>2608</v>
      </c>
      <c r="B38" s="345" t="s">
        <v>2609</v>
      </c>
      <c r="C38" s="346">
        <v>117</v>
      </c>
      <c r="D38" s="346">
        <v>150</v>
      </c>
      <c r="E38" s="350">
        <f t="shared" si="3"/>
        <v>0.282051282051282</v>
      </c>
      <c r="F38" s="342" t="str">
        <f t="shared" si="4"/>
        <v>是</v>
      </c>
      <c r="G38" s="326" t="str">
        <f t="shared" si="5"/>
        <v>项</v>
      </c>
    </row>
    <row r="39" ht="38.1" customHeight="1" spans="1:7">
      <c r="A39" s="344" t="s">
        <v>2610</v>
      </c>
      <c r="B39" s="345" t="s">
        <v>2611</v>
      </c>
      <c r="C39" s="346"/>
      <c r="D39" s="346"/>
      <c r="E39" s="350" t="str">
        <f t="shared" si="3"/>
        <v/>
      </c>
      <c r="F39" s="342" t="str">
        <f t="shared" si="4"/>
        <v>否</v>
      </c>
      <c r="G39" s="326" t="str">
        <f t="shared" si="5"/>
        <v>项</v>
      </c>
    </row>
    <row r="40" ht="38.1" customHeight="1" spans="1:7">
      <c r="A40" s="344" t="s">
        <v>2612</v>
      </c>
      <c r="B40" s="345" t="s">
        <v>2613</v>
      </c>
      <c r="C40" s="346"/>
      <c r="D40" s="346"/>
      <c r="E40" s="350" t="str">
        <f t="shared" si="3"/>
        <v/>
      </c>
      <c r="F40" s="342" t="str">
        <f t="shared" si="4"/>
        <v>否</v>
      </c>
      <c r="G40" s="326" t="str">
        <f t="shared" si="5"/>
        <v>项</v>
      </c>
    </row>
    <row r="41" ht="38.1" customHeight="1" spans="1:7">
      <c r="A41" s="344" t="s">
        <v>2614</v>
      </c>
      <c r="B41" s="345" t="s">
        <v>2615</v>
      </c>
      <c r="C41" s="346"/>
      <c r="D41" s="346"/>
      <c r="E41" s="350" t="str">
        <f t="shared" si="3"/>
        <v/>
      </c>
      <c r="F41" s="342" t="str">
        <f t="shared" si="4"/>
        <v>否</v>
      </c>
      <c r="G41" s="326" t="str">
        <f t="shared" si="5"/>
        <v>项</v>
      </c>
    </row>
    <row r="42" ht="38.1" customHeight="1" spans="1:7">
      <c r="A42" s="344" t="s">
        <v>2616</v>
      </c>
      <c r="B42" s="345" t="s">
        <v>2617</v>
      </c>
      <c r="C42" s="346"/>
      <c r="D42" s="346"/>
      <c r="E42" s="350" t="str">
        <f t="shared" si="3"/>
        <v/>
      </c>
      <c r="F42" s="342" t="str">
        <f t="shared" si="4"/>
        <v>否</v>
      </c>
      <c r="G42" s="326" t="str">
        <f t="shared" si="5"/>
        <v>项</v>
      </c>
    </row>
    <row r="43" ht="38.1" customHeight="1" spans="1:7">
      <c r="A43" s="344" t="s">
        <v>2618</v>
      </c>
      <c r="B43" s="345" t="s">
        <v>2619</v>
      </c>
      <c r="C43" s="346"/>
      <c r="D43" s="346"/>
      <c r="E43" s="350" t="str">
        <f t="shared" si="3"/>
        <v/>
      </c>
      <c r="F43" s="342" t="str">
        <f t="shared" si="4"/>
        <v>否</v>
      </c>
      <c r="G43" s="326" t="str">
        <f t="shared" si="5"/>
        <v>项</v>
      </c>
    </row>
    <row r="44" ht="38.1" customHeight="1" spans="1:6">
      <c r="A44" s="344">
        <v>2120814</v>
      </c>
      <c r="B44" s="345" t="s">
        <v>2620</v>
      </c>
      <c r="C44" s="346">
        <v>1529</v>
      </c>
      <c r="D44" s="346">
        <v>2346</v>
      </c>
      <c r="E44" s="350">
        <f t="shared" si="3"/>
        <v>0.534336167429693</v>
      </c>
      <c r="F44" s="342"/>
    </row>
    <row r="45" ht="38.1" customHeight="1" spans="1:6">
      <c r="A45" s="344">
        <v>2120815</v>
      </c>
      <c r="B45" s="345" t="s">
        <v>2621</v>
      </c>
      <c r="C45" s="346">
        <v>60</v>
      </c>
      <c r="D45" s="346">
        <v>75</v>
      </c>
      <c r="E45" s="350">
        <f t="shared" si="3"/>
        <v>0.25</v>
      </c>
      <c r="F45" s="342"/>
    </row>
    <row r="46" ht="38.1" customHeight="1" spans="1:6">
      <c r="A46" s="344">
        <v>2120816</v>
      </c>
      <c r="B46" s="345" t="s">
        <v>2622</v>
      </c>
      <c r="C46" s="346">
        <v>318</v>
      </c>
      <c r="D46" s="346">
        <v>389</v>
      </c>
      <c r="E46" s="350">
        <f t="shared" si="3"/>
        <v>0.223270440251572</v>
      </c>
      <c r="F46" s="342"/>
    </row>
    <row r="47" ht="38.1" customHeight="1" spans="1:7">
      <c r="A47" s="344" t="s">
        <v>2623</v>
      </c>
      <c r="B47" s="345" t="s">
        <v>2624</v>
      </c>
      <c r="C47" s="346"/>
      <c r="D47" s="346"/>
      <c r="E47" s="350" t="str">
        <f t="shared" si="3"/>
        <v/>
      </c>
      <c r="F47" s="342" t="str">
        <f t="shared" ref="F47:F58" si="6">IF(LEN(A47)=3,"是",IF(B47&lt;&gt;"",IF(SUM(C47:D47)&lt;&gt;0,"是","否"),"是"))</f>
        <v>否</v>
      </c>
      <c r="G47" s="326" t="str">
        <f t="shared" ref="G47:G58" si="7">IF(LEN(A47)=3,"类",IF(LEN(A47)=5,"款","项"))</f>
        <v>项</v>
      </c>
    </row>
    <row r="48" ht="38.1" customHeight="1" spans="1:7">
      <c r="A48" s="344" t="s">
        <v>2625</v>
      </c>
      <c r="B48" s="343" t="s">
        <v>2626</v>
      </c>
      <c r="C48" s="389"/>
      <c r="D48" s="389"/>
      <c r="E48" s="350" t="str">
        <f t="shared" si="3"/>
        <v/>
      </c>
      <c r="F48" s="342" t="str">
        <f t="shared" si="6"/>
        <v>否</v>
      </c>
      <c r="G48" s="326" t="str">
        <f t="shared" si="7"/>
        <v>款</v>
      </c>
    </row>
    <row r="49" ht="38.1" customHeight="1" spans="1:7">
      <c r="A49" s="344" t="s">
        <v>2627</v>
      </c>
      <c r="B49" s="345" t="s">
        <v>2599</v>
      </c>
      <c r="C49" s="346"/>
      <c r="D49" s="346"/>
      <c r="E49" s="350" t="str">
        <f t="shared" si="3"/>
        <v/>
      </c>
      <c r="F49" s="342" t="str">
        <f t="shared" si="6"/>
        <v>否</v>
      </c>
      <c r="G49" s="326" t="str">
        <f t="shared" si="7"/>
        <v>项</v>
      </c>
    </row>
    <row r="50" ht="38.1" customHeight="1" spans="1:7">
      <c r="A50" s="344" t="s">
        <v>2628</v>
      </c>
      <c r="B50" s="345" t="s">
        <v>2601</v>
      </c>
      <c r="C50" s="346"/>
      <c r="D50" s="346"/>
      <c r="E50" s="350" t="str">
        <f t="shared" si="3"/>
        <v/>
      </c>
      <c r="F50" s="342" t="str">
        <f t="shared" si="6"/>
        <v>否</v>
      </c>
      <c r="G50" s="326" t="str">
        <f t="shared" si="7"/>
        <v>项</v>
      </c>
    </row>
    <row r="51" ht="38.1" customHeight="1" spans="1:7">
      <c r="A51" s="344" t="s">
        <v>2629</v>
      </c>
      <c r="B51" s="345" t="s">
        <v>2630</v>
      </c>
      <c r="C51" s="346"/>
      <c r="D51" s="346"/>
      <c r="E51" s="350" t="str">
        <f t="shared" si="3"/>
        <v/>
      </c>
      <c r="F51" s="342" t="str">
        <f t="shared" si="6"/>
        <v>否</v>
      </c>
      <c r="G51" s="326" t="str">
        <f t="shared" si="7"/>
        <v>项</v>
      </c>
    </row>
    <row r="52" ht="38.1" customHeight="1" spans="1:7">
      <c r="A52" s="344" t="s">
        <v>2631</v>
      </c>
      <c r="B52" s="343" t="s">
        <v>2632</v>
      </c>
      <c r="C52" s="389"/>
      <c r="D52" s="389"/>
      <c r="E52" s="350" t="str">
        <f t="shared" si="3"/>
        <v/>
      </c>
      <c r="F52" s="342" t="str">
        <f t="shared" si="6"/>
        <v>否</v>
      </c>
      <c r="G52" s="326" t="str">
        <f t="shared" si="7"/>
        <v>款</v>
      </c>
    </row>
    <row r="53" ht="38.1" customHeight="1" spans="1:7">
      <c r="A53" s="344" t="s">
        <v>2633</v>
      </c>
      <c r="B53" s="343" t="s">
        <v>2634</v>
      </c>
      <c r="C53" s="389"/>
      <c r="D53" s="389"/>
      <c r="E53" s="350" t="str">
        <f t="shared" si="3"/>
        <v/>
      </c>
      <c r="F53" s="342" t="str">
        <f t="shared" si="6"/>
        <v>否</v>
      </c>
      <c r="G53" s="326" t="str">
        <f t="shared" si="7"/>
        <v>款</v>
      </c>
    </row>
    <row r="54" ht="38.1" customHeight="1" spans="1:7">
      <c r="A54" s="344" t="s">
        <v>2635</v>
      </c>
      <c r="B54" s="345" t="s">
        <v>2636</v>
      </c>
      <c r="C54" s="346"/>
      <c r="D54" s="346"/>
      <c r="E54" s="350" t="str">
        <f t="shared" si="3"/>
        <v/>
      </c>
      <c r="F54" s="342" t="str">
        <f t="shared" si="6"/>
        <v>否</v>
      </c>
      <c r="G54" s="326" t="str">
        <f t="shared" si="7"/>
        <v>项</v>
      </c>
    </row>
    <row r="55" ht="38.1" customHeight="1" spans="1:7">
      <c r="A55" s="344" t="s">
        <v>2637</v>
      </c>
      <c r="B55" s="345" t="s">
        <v>2638</v>
      </c>
      <c r="C55" s="346"/>
      <c r="D55" s="346"/>
      <c r="E55" s="350" t="str">
        <f t="shared" si="3"/>
        <v/>
      </c>
      <c r="F55" s="342" t="str">
        <f t="shared" si="6"/>
        <v>否</v>
      </c>
      <c r="G55" s="326" t="str">
        <f t="shared" si="7"/>
        <v>项</v>
      </c>
    </row>
    <row r="56" ht="38.1" customHeight="1" spans="1:7">
      <c r="A56" s="344" t="s">
        <v>2639</v>
      </c>
      <c r="B56" s="345" t="s">
        <v>2640</v>
      </c>
      <c r="C56" s="346"/>
      <c r="D56" s="346"/>
      <c r="E56" s="350" t="str">
        <f t="shared" si="3"/>
        <v/>
      </c>
      <c r="F56" s="342" t="str">
        <f t="shared" si="6"/>
        <v>否</v>
      </c>
      <c r="G56" s="326" t="str">
        <f t="shared" si="7"/>
        <v>项</v>
      </c>
    </row>
    <row r="57" ht="38.1" customHeight="1" spans="1:7">
      <c r="A57" s="344" t="s">
        <v>2641</v>
      </c>
      <c r="B57" s="345" t="s">
        <v>2642</v>
      </c>
      <c r="C57" s="346"/>
      <c r="D57" s="346"/>
      <c r="E57" s="350" t="str">
        <f t="shared" si="3"/>
        <v/>
      </c>
      <c r="F57" s="342" t="str">
        <f t="shared" si="6"/>
        <v>否</v>
      </c>
      <c r="G57" s="326" t="str">
        <f t="shared" si="7"/>
        <v>项</v>
      </c>
    </row>
    <row r="58" ht="38.1" customHeight="1" spans="1:7">
      <c r="A58" s="344" t="s">
        <v>2643</v>
      </c>
      <c r="B58" s="345" t="s">
        <v>2644</v>
      </c>
      <c r="C58" s="346"/>
      <c r="D58" s="346"/>
      <c r="E58" s="350" t="str">
        <f t="shared" si="3"/>
        <v/>
      </c>
      <c r="F58" s="342" t="str">
        <f t="shared" si="6"/>
        <v>否</v>
      </c>
      <c r="G58" s="326" t="str">
        <f t="shared" si="7"/>
        <v>项</v>
      </c>
    </row>
    <row r="59" ht="38.1" customHeight="1" spans="1:7">
      <c r="A59" s="344" t="s">
        <v>2645</v>
      </c>
      <c r="B59" s="343" t="s">
        <v>2646</v>
      </c>
      <c r="C59" s="346">
        <v>4747</v>
      </c>
      <c r="D59" s="346">
        <v>6841</v>
      </c>
      <c r="E59" s="350">
        <f t="shared" si="3"/>
        <v>0.441120707815462</v>
      </c>
      <c r="F59" s="342" t="str">
        <f t="shared" ref="F59:F112" si="8">IF(LEN(A59)=3,"是",IF(B59&lt;&gt;"",IF(SUM(C59:D59)&lt;&gt;0,"是","否"),"是"))</f>
        <v>是</v>
      </c>
      <c r="G59" s="326" t="str">
        <f t="shared" ref="G59:G112" si="9">IF(LEN(A59)=3,"类",IF(LEN(A59)=5,"款","项"))</f>
        <v>款</v>
      </c>
    </row>
    <row r="60" ht="38.1" customHeight="1" spans="1:7">
      <c r="A60" s="344" t="s">
        <v>2647</v>
      </c>
      <c r="B60" s="345" t="s">
        <v>2648</v>
      </c>
      <c r="C60" s="346">
        <v>4727</v>
      </c>
      <c r="D60" s="346">
        <v>6811</v>
      </c>
      <c r="E60" s="350">
        <f t="shared" si="3"/>
        <v>0.440871588745505</v>
      </c>
      <c r="F60" s="342" t="str">
        <f t="shared" si="8"/>
        <v>是</v>
      </c>
      <c r="G60" s="326" t="str">
        <f t="shared" si="9"/>
        <v>项</v>
      </c>
    </row>
    <row r="61" ht="38.1" customHeight="1" spans="1:7">
      <c r="A61" s="344" t="s">
        <v>2649</v>
      </c>
      <c r="B61" s="345" t="s">
        <v>2650</v>
      </c>
      <c r="C61" s="346">
        <v>20</v>
      </c>
      <c r="D61" s="346">
        <v>30</v>
      </c>
      <c r="E61" s="350">
        <f t="shared" si="3"/>
        <v>0.5</v>
      </c>
      <c r="F61" s="342" t="str">
        <f t="shared" si="8"/>
        <v>是</v>
      </c>
      <c r="G61" s="326" t="str">
        <f t="shared" si="9"/>
        <v>项</v>
      </c>
    </row>
    <row r="62" ht="38.1" customHeight="1" spans="1:7">
      <c r="A62" s="344" t="s">
        <v>2651</v>
      </c>
      <c r="B62" s="345" t="s">
        <v>2652</v>
      </c>
      <c r="C62" s="346"/>
      <c r="D62" s="346"/>
      <c r="E62" s="350" t="str">
        <f t="shared" si="3"/>
        <v/>
      </c>
      <c r="F62" s="342" t="str">
        <f t="shared" si="8"/>
        <v>否</v>
      </c>
      <c r="G62" s="326" t="str">
        <f t="shared" si="9"/>
        <v>项</v>
      </c>
    </row>
    <row r="63" ht="38.1" customHeight="1" spans="1:7">
      <c r="A63" s="344" t="s">
        <v>2653</v>
      </c>
      <c r="B63" s="343" t="s">
        <v>2654</v>
      </c>
      <c r="C63" s="389"/>
      <c r="D63" s="389"/>
      <c r="E63" s="350" t="str">
        <f t="shared" si="3"/>
        <v/>
      </c>
      <c r="F63" s="342" t="str">
        <f t="shared" si="8"/>
        <v>否</v>
      </c>
      <c r="G63" s="326" t="str">
        <f t="shared" si="9"/>
        <v>款</v>
      </c>
    </row>
    <row r="64" ht="38.1" customHeight="1" spans="1:7">
      <c r="A64" s="344" t="s">
        <v>2655</v>
      </c>
      <c r="B64" s="345" t="s">
        <v>2599</v>
      </c>
      <c r="C64" s="346"/>
      <c r="D64" s="346"/>
      <c r="E64" s="350" t="str">
        <f t="shared" si="3"/>
        <v/>
      </c>
      <c r="F64" s="342" t="str">
        <f t="shared" si="8"/>
        <v>否</v>
      </c>
      <c r="G64" s="326" t="str">
        <f t="shared" si="9"/>
        <v>项</v>
      </c>
    </row>
    <row r="65" ht="38.1" customHeight="1" spans="1:7">
      <c r="A65" s="344" t="s">
        <v>2656</v>
      </c>
      <c r="B65" s="345" t="s">
        <v>2601</v>
      </c>
      <c r="C65" s="346"/>
      <c r="D65" s="346"/>
      <c r="E65" s="350" t="str">
        <f t="shared" si="3"/>
        <v/>
      </c>
      <c r="F65" s="342" t="str">
        <f t="shared" si="8"/>
        <v>否</v>
      </c>
      <c r="G65" s="326" t="str">
        <f t="shared" si="9"/>
        <v>项</v>
      </c>
    </row>
    <row r="66" ht="38.1" customHeight="1" spans="1:7">
      <c r="A66" s="344" t="s">
        <v>2657</v>
      </c>
      <c r="B66" s="345" t="s">
        <v>2658</v>
      </c>
      <c r="C66" s="346"/>
      <c r="D66" s="346"/>
      <c r="E66" s="350" t="str">
        <f t="shared" si="3"/>
        <v/>
      </c>
      <c r="F66" s="342" t="str">
        <f t="shared" si="8"/>
        <v>否</v>
      </c>
      <c r="G66" s="326" t="str">
        <f t="shared" si="9"/>
        <v>项</v>
      </c>
    </row>
    <row r="67" ht="38.1" customHeight="1" spans="1:7">
      <c r="A67" s="344" t="s">
        <v>2659</v>
      </c>
      <c r="B67" s="343" t="s">
        <v>2660</v>
      </c>
      <c r="C67" s="389"/>
      <c r="D67" s="389"/>
      <c r="E67" s="350" t="str">
        <f t="shared" si="3"/>
        <v/>
      </c>
      <c r="F67" s="342" t="str">
        <f t="shared" si="8"/>
        <v>否</v>
      </c>
      <c r="G67" s="326" t="str">
        <f t="shared" si="9"/>
        <v>款</v>
      </c>
    </row>
    <row r="68" ht="38.1" customHeight="1" spans="1:7">
      <c r="A68" s="344" t="s">
        <v>2661</v>
      </c>
      <c r="B68" s="345" t="s">
        <v>2599</v>
      </c>
      <c r="C68" s="346"/>
      <c r="D68" s="346"/>
      <c r="E68" s="350" t="str">
        <f t="shared" si="3"/>
        <v/>
      </c>
      <c r="F68" s="342" t="str">
        <f t="shared" si="8"/>
        <v>否</v>
      </c>
      <c r="G68" s="326" t="str">
        <f t="shared" si="9"/>
        <v>项</v>
      </c>
    </row>
    <row r="69" ht="38.1" customHeight="1" spans="1:7">
      <c r="A69" s="344" t="s">
        <v>2662</v>
      </c>
      <c r="B69" s="345" t="s">
        <v>2601</v>
      </c>
      <c r="C69" s="346"/>
      <c r="D69" s="346"/>
      <c r="E69" s="350" t="str">
        <f t="shared" si="3"/>
        <v/>
      </c>
      <c r="F69" s="342" t="str">
        <f t="shared" si="8"/>
        <v>否</v>
      </c>
      <c r="G69" s="326" t="str">
        <f t="shared" si="9"/>
        <v>项</v>
      </c>
    </row>
    <row r="70" s="322" customFormat="1" ht="38.1" customHeight="1" spans="1:7">
      <c r="A70" s="344" t="s">
        <v>2663</v>
      </c>
      <c r="B70" s="345" t="s">
        <v>2664</v>
      </c>
      <c r="C70" s="346"/>
      <c r="D70" s="346"/>
      <c r="E70" s="350" t="str">
        <f t="shared" si="3"/>
        <v/>
      </c>
      <c r="F70" s="342" t="str">
        <f t="shared" si="8"/>
        <v>否</v>
      </c>
      <c r="G70" s="326" t="str">
        <f t="shared" si="9"/>
        <v>项</v>
      </c>
    </row>
    <row r="71" s="322" customFormat="1" ht="38.1" customHeight="1" spans="1:7">
      <c r="A71" s="344" t="s">
        <v>2665</v>
      </c>
      <c r="B71" s="343" t="s">
        <v>2666</v>
      </c>
      <c r="C71" s="389"/>
      <c r="D71" s="389"/>
      <c r="E71" s="350" t="str">
        <f t="shared" si="3"/>
        <v/>
      </c>
      <c r="F71" s="342" t="str">
        <f t="shared" si="8"/>
        <v>否</v>
      </c>
      <c r="G71" s="326" t="str">
        <f t="shared" si="9"/>
        <v>款</v>
      </c>
    </row>
    <row r="72" s="322" customFormat="1" ht="38.1" customHeight="1" spans="1:7">
      <c r="A72" s="344" t="s">
        <v>2667</v>
      </c>
      <c r="B72" s="345" t="s">
        <v>2636</v>
      </c>
      <c r="C72" s="346"/>
      <c r="D72" s="346"/>
      <c r="E72" s="350" t="str">
        <f t="shared" si="3"/>
        <v/>
      </c>
      <c r="F72" s="342" t="str">
        <f t="shared" si="8"/>
        <v>否</v>
      </c>
      <c r="G72" s="326" t="str">
        <f t="shared" si="9"/>
        <v>项</v>
      </c>
    </row>
    <row r="73" s="322" customFormat="1" ht="38.1" customHeight="1" spans="1:7">
      <c r="A73" s="344" t="s">
        <v>2668</v>
      </c>
      <c r="B73" s="345" t="s">
        <v>2638</v>
      </c>
      <c r="C73" s="346"/>
      <c r="D73" s="346"/>
      <c r="E73" s="350" t="str">
        <f t="shared" si="3"/>
        <v/>
      </c>
      <c r="F73" s="342" t="str">
        <f t="shared" si="8"/>
        <v>否</v>
      </c>
      <c r="G73" s="326" t="str">
        <f t="shared" si="9"/>
        <v>项</v>
      </c>
    </row>
    <row r="74" s="322" customFormat="1" ht="38.1" customHeight="1" spans="1:7">
      <c r="A74" s="344" t="s">
        <v>2669</v>
      </c>
      <c r="B74" s="345" t="s">
        <v>2640</v>
      </c>
      <c r="C74" s="346"/>
      <c r="D74" s="346"/>
      <c r="E74" s="350" t="str">
        <f t="shared" si="3"/>
        <v/>
      </c>
      <c r="F74" s="342" t="str">
        <f t="shared" si="8"/>
        <v>否</v>
      </c>
      <c r="G74" s="326" t="str">
        <f t="shared" si="9"/>
        <v>项</v>
      </c>
    </row>
    <row r="75" s="322" customFormat="1" ht="38.1" customHeight="1" spans="1:7">
      <c r="A75" s="344" t="s">
        <v>2670</v>
      </c>
      <c r="B75" s="345" t="s">
        <v>2642</v>
      </c>
      <c r="C75" s="346"/>
      <c r="D75" s="346"/>
      <c r="E75" s="350" t="str">
        <f t="shared" ref="E75:E138" si="10">IF(C75&gt;0,D75/C75-1,IF(C75&lt;0,-(D75/C75-1),""))</f>
        <v/>
      </c>
      <c r="F75" s="342" t="str">
        <f t="shared" si="8"/>
        <v>否</v>
      </c>
      <c r="G75" s="326" t="str">
        <f t="shared" si="9"/>
        <v>项</v>
      </c>
    </row>
    <row r="76" s="322" customFormat="1" ht="38.1" customHeight="1" spans="1:7">
      <c r="A76" s="344" t="s">
        <v>2671</v>
      </c>
      <c r="B76" s="345" t="s">
        <v>2672</v>
      </c>
      <c r="C76" s="346"/>
      <c r="D76" s="346"/>
      <c r="E76" s="350" t="str">
        <f t="shared" si="10"/>
        <v/>
      </c>
      <c r="F76" s="342" t="str">
        <f t="shared" si="8"/>
        <v>否</v>
      </c>
      <c r="G76" s="326" t="str">
        <f t="shared" si="9"/>
        <v>项</v>
      </c>
    </row>
    <row r="77" s="322" customFormat="1" ht="38.1" customHeight="1" spans="1:7">
      <c r="A77" s="344" t="s">
        <v>2673</v>
      </c>
      <c r="B77" s="343" t="s">
        <v>2674</v>
      </c>
      <c r="C77" s="389"/>
      <c r="D77" s="389"/>
      <c r="E77" s="350" t="str">
        <f t="shared" si="10"/>
        <v/>
      </c>
      <c r="F77" s="342" t="str">
        <f t="shared" si="8"/>
        <v>否</v>
      </c>
      <c r="G77" s="326" t="str">
        <f t="shared" si="9"/>
        <v>款</v>
      </c>
    </row>
    <row r="78" s="322" customFormat="1" ht="38.1" customHeight="1" spans="1:7">
      <c r="A78" s="344" t="s">
        <v>2675</v>
      </c>
      <c r="B78" s="345" t="s">
        <v>2648</v>
      </c>
      <c r="C78" s="346"/>
      <c r="D78" s="346"/>
      <c r="E78" s="350" t="str">
        <f t="shared" si="10"/>
        <v/>
      </c>
      <c r="F78" s="342" t="str">
        <f t="shared" si="8"/>
        <v>否</v>
      </c>
      <c r="G78" s="326" t="str">
        <f t="shared" si="9"/>
        <v>项</v>
      </c>
    </row>
    <row r="79" s="322" customFormat="1" ht="38.1" customHeight="1" spans="1:7">
      <c r="A79" s="344" t="s">
        <v>2676</v>
      </c>
      <c r="B79" s="345" t="s">
        <v>2677</v>
      </c>
      <c r="C79" s="346"/>
      <c r="D79" s="346"/>
      <c r="E79" s="350" t="str">
        <f t="shared" si="10"/>
        <v/>
      </c>
      <c r="F79" s="342" t="str">
        <f t="shared" si="8"/>
        <v>否</v>
      </c>
      <c r="G79" s="326" t="str">
        <f t="shared" si="9"/>
        <v>项</v>
      </c>
    </row>
    <row r="80" s="322" customFormat="1" ht="38.1" customHeight="1" spans="1:7">
      <c r="A80" s="344" t="s">
        <v>2678</v>
      </c>
      <c r="B80" s="343" t="s">
        <v>2679</v>
      </c>
      <c r="C80" s="389"/>
      <c r="D80" s="389"/>
      <c r="E80" s="350" t="str">
        <f t="shared" si="10"/>
        <v/>
      </c>
      <c r="F80" s="342" t="str">
        <f t="shared" si="8"/>
        <v>否</v>
      </c>
      <c r="G80" s="326" t="str">
        <f t="shared" si="9"/>
        <v>款</v>
      </c>
    </row>
    <row r="81" s="322" customFormat="1" ht="38.1" customHeight="1" spans="1:7">
      <c r="A81" s="344" t="s">
        <v>2680</v>
      </c>
      <c r="B81" s="345" t="s">
        <v>2599</v>
      </c>
      <c r="C81" s="346"/>
      <c r="D81" s="346"/>
      <c r="E81" s="350" t="str">
        <f t="shared" si="10"/>
        <v/>
      </c>
      <c r="F81" s="342" t="str">
        <f t="shared" si="8"/>
        <v>否</v>
      </c>
      <c r="G81" s="326" t="str">
        <f t="shared" si="9"/>
        <v>项</v>
      </c>
    </row>
    <row r="82" s="322" customFormat="1" ht="38.1" customHeight="1" spans="1:7">
      <c r="A82" s="344" t="s">
        <v>2681</v>
      </c>
      <c r="B82" s="345" t="s">
        <v>2601</v>
      </c>
      <c r="C82" s="346"/>
      <c r="D82" s="346"/>
      <c r="E82" s="350" t="str">
        <f t="shared" si="10"/>
        <v/>
      </c>
      <c r="F82" s="342" t="str">
        <f t="shared" si="8"/>
        <v>否</v>
      </c>
      <c r="G82" s="326" t="str">
        <f t="shared" si="9"/>
        <v>项</v>
      </c>
    </row>
    <row r="83" s="322" customFormat="1" ht="38.1" customHeight="1" spans="1:7">
      <c r="A83" s="344" t="s">
        <v>2682</v>
      </c>
      <c r="B83" s="345" t="s">
        <v>2603</v>
      </c>
      <c r="C83" s="346"/>
      <c r="D83" s="346"/>
      <c r="E83" s="350" t="str">
        <f t="shared" si="10"/>
        <v/>
      </c>
      <c r="F83" s="342" t="str">
        <f t="shared" si="8"/>
        <v>否</v>
      </c>
      <c r="G83" s="326" t="str">
        <f t="shared" si="9"/>
        <v>项</v>
      </c>
    </row>
    <row r="84" s="322" customFormat="1" ht="38.1" customHeight="1" spans="1:7">
      <c r="A84" s="344" t="s">
        <v>2683</v>
      </c>
      <c r="B84" s="345" t="s">
        <v>2605</v>
      </c>
      <c r="C84" s="346"/>
      <c r="D84" s="346"/>
      <c r="E84" s="350" t="str">
        <f t="shared" si="10"/>
        <v/>
      </c>
      <c r="F84" s="342" t="str">
        <f t="shared" si="8"/>
        <v>否</v>
      </c>
      <c r="G84" s="326" t="str">
        <f t="shared" si="9"/>
        <v>项</v>
      </c>
    </row>
    <row r="85" ht="38.1" customHeight="1" spans="1:7">
      <c r="A85" s="344" t="s">
        <v>2684</v>
      </c>
      <c r="B85" s="345" t="s">
        <v>2611</v>
      </c>
      <c r="C85" s="346"/>
      <c r="D85" s="346"/>
      <c r="E85" s="350" t="str">
        <f t="shared" si="10"/>
        <v/>
      </c>
      <c r="F85" s="342" t="str">
        <f t="shared" si="8"/>
        <v>否</v>
      </c>
      <c r="G85" s="326" t="str">
        <f t="shared" si="9"/>
        <v>项</v>
      </c>
    </row>
    <row r="86" ht="38.1" customHeight="1" spans="1:7">
      <c r="A86" s="344" t="s">
        <v>2685</v>
      </c>
      <c r="B86" s="345" t="s">
        <v>2615</v>
      </c>
      <c r="C86" s="346"/>
      <c r="D86" s="346"/>
      <c r="E86" s="350" t="str">
        <f t="shared" si="10"/>
        <v/>
      </c>
      <c r="F86" s="342" t="str">
        <f t="shared" si="8"/>
        <v>否</v>
      </c>
      <c r="G86" s="326" t="str">
        <f t="shared" si="9"/>
        <v>项</v>
      </c>
    </row>
    <row r="87" ht="38.1" customHeight="1" spans="1:7">
      <c r="A87" s="344" t="s">
        <v>2686</v>
      </c>
      <c r="B87" s="345" t="s">
        <v>2617</v>
      </c>
      <c r="C87" s="346"/>
      <c r="D87" s="346"/>
      <c r="E87" s="350" t="str">
        <f t="shared" si="10"/>
        <v/>
      </c>
      <c r="F87" s="342" t="str">
        <f t="shared" si="8"/>
        <v>否</v>
      </c>
      <c r="G87" s="326" t="str">
        <f t="shared" si="9"/>
        <v>项</v>
      </c>
    </row>
    <row r="88" s="322" customFormat="1" ht="38.1" customHeight="1" spans="1:7">
      <c r="A88" s="344" t="s">
        <v>2687</v>
      </c>
      <c r="B88" s="345" t="s">
        <v>2688</v>
      </c>
      <c r="C88" s="346"/>
      <c r="D88" s="346"/>
      <c r="E88" s="350" t="str">
        <f t="shared" si="10"/>
        <v/>
      </c>
      <c r="F88" s="342" t="str">
        <f t="shared" si="8"/>
        <v>否</v>
      </c>
      <c r="G88" s="326" t="str">
        <f t="shared" si="9"/>
        <v>项</v>
      </c>
    </row>
    <row r="89" s="322" customFormat="1" ht="38.1" customHeight="1" spans="1:7">
      <c r="A89" s="338" t="s">
        <v>93</v>
      </c>
      <c r="B89" s="339" t="s">
        <v>2689</v>
      </c>
      <c r="C89" s="386">
        <v>1793</v>
      </c>
      <c r="D89" s="386">
        <v>2845</v>
      </c>
      <c r="E89" s="341">
        <f t="shared" si="10"/>
        <v>0.586726157278304</v>
      </c>
      <c r="F89" s="342" t="str">
        <f t="shared" si="8"/>
        <v>是</v>
      </c>
      <c r="G89" s="326" t="str">
        <f t="shared" si="9"/>
        <v>类</v>
      </c>
    </row>
    <row r="90" ht="38.1" customHeight="1" spans="1:7">
      <c r="A90" s="344" t="s">
        <v>2690</v>
      </c>
      <c r="B90" s="343" t="s">
        <v>2691</v>
      </c>
      <c r="C90" s="346">
        <v>1140</v>
      </c>
      <c r="D90" s="346">
        <v>2036</v>
      </c>
      <c r="E90" s="350">
        <f t="shared" si="10"/>
        <v>0.785964912280702</v>
      </c>
      <c r="F90" s="342" t="str">
        <f t="shared" si="8"/>
        <v>是</v>
      </c>
      <c r="G90" s="326" t="str">
        <f t="shared" si="9"/>
        <v>款</v>
      </c>
    </row>
    <row r="91" s="322" customFormat="1" ht="38.1" customHeight="1" spans="1:7">
      <c r="A91" s="344" t="s">
        <v>2692</v>
      </c>
      <c r="B91" s="345" t="s">
        <v>2693</v>
      </c>
      <c r="C91" s="346">
        <v>300</v>
      </c>
      <c r="D91" s="346">
        <v>500</v>
      </c>
      <c r="E91" s="350">
        <f t="shared" si="10"/>
        <v>0.666666666666667</v>
      </c>
      <c r="F91" s="342" t="str">
        <f t="shared" si="8"/>
        <v>是</v>
      </c>
      <c r="G91" s="326" t="str">
        <f t="shared" si="9"/>
        <v>项</v>
      </c>
    </row>
    <row r="92" s="322" customFormat="1" ht="38.1" customHeight="1" spans="1:7">
      <c r="A92" s="344" t="s">
        <v>2694</v>
      </c>
      <c r="B92" s="345" t="s">
        <v>2695</v>
      </c>
      <c r="C92" s="346"/>
      <c r="D92" s="346"/>
      <c r="E92" s="350" t="str">
        <f t="shared" si="10"/>
        <v/>
      </c>
      <c r="F92" s="342" t="str">
        <f t="shared" si="8"/>
        <v>否</v>
      </c>
      <c r="G92" s="326" t="str">
        <f t="shared" si="9"/>
        <v>项</v>
      </c>
    </row>
    <row r="93" s="322" customFormat="1" ht="38.1" customHeight="1" spans="1:7">
      <c r="A93" s="344" t="s">
        <v>2696</v>
      </c>
      <c r="B93" s="345" t="s">
        <v>2697</v>
      </c>
      <c r="C93" s="346"/>
      <c r="D93" s="346"/>
      <c r="E93" s="350" t="str">
        <f t="shared" si="10"/>
        <v/>
      </c>
      <c r="F93" s="342" t="str">
        <f t="shared" si="8"/>
        <v>否</v>
      </c>
      <c r="G93" s="326" t="str">
        <f t="shared" si="9"/>
        <v>项</v>
      </c>
    </row>
    <row r="94" s="322" customFormat="1" ht="38.1" customHeight="1" spans="1:7">
      <c r="A94" s="344" t="s">
        <v>2698</v>
      </c>
      <c r="B94" s="345" t="s">
        <v>2699</v>
      </c>
      <c r="C94" s="346">
        <v>840</v>
      </c>
      <c r="D94" s="346">
        <v>1536</v>
      </c>
      <c r="E94" s="350">
        <f t="shared" si="10"/>
        <v>0.828571428571429</v>
      </c>
      <c r="F94" s="342" t="str">
        <f t="shared" si="8"/>
        <v>是</v>
      </c>
      <c r="G94" s="326" t="str">
        <f t="shared" si="9"/>
        <v>项</v>
      </c>
    </row>
    <row r="95" s="322" customFormat="1" ht="38.1" customHeight="1" spans="1:7">
      <c r="A95" s="344" t="s">
        <v>2700</v>
      </c>
      <c r="B95" s="345" t="s">
        <v>2701</v>
      </c>
      <c r="C95" s="346"/>
      <c r="D95" s="346"/>
      <c r="E95" s="350" t="str">
        <f t="shared" si="10"/>
        <v/>
      </c>
      <c r="F95" s="342" t="str">
        <f t="shared" si="8"/>
        <v>否</v>
      </c>
      <c r="G95" s="326" t="str">
        <f t="shared" si="9"/>
        <v>款</v>
      </c>
    </row>
    <row r="96" ht="38.1" customHeight="1" spans="1:7">
      <c r="A96" s="344" t="s">
        <v>2702</v>
      </c>
      <c r="B96" s="345" t="s">
        <v>2693</v>
      </c>
      <c r="C96" s="346"/>
      <c r="D96" s="346"/>
      <c r="E96" s="350" t="str">
        <f t="shared" si="10"/>
        <v/>
      </c>
      <c r="F96" s="342" t="str">
        <f t="shared" si="8"/>
        <v>否</v>
      </c>
      <c r="G96" s="326" t="str">
        <f t="shared" si="9"/>
        <v>项</v>
      </c>
    </row>
    <row r="97" s="322" customFormat="1" ht="38.1" customHeight="1" spans="1:7">
      <c r="A97" s="344" t="s">
        <v>2703</v>
      </c>
      <c r="B97" s="345" t="s">
        <v>2695</v>
      </c>
      <c r="C97" s="346"/>
      <c r="D97" s="346"/>
      <c r="E97" s="350" t="str">
        <f t="shared" si="10"/>
        <v/>
      </c>
      <c r="F97" s="342" t="str">
        <f t="shared" si="8"/>
        <v>否</v>
      </c>
      <c r="G97" s="326" t="str">
        <f t="shared" si="9"/>
        <v>项</v>
      </c>
    </row>
    <row r="98" s="322" customFormat="1" ht="38.1" customHeight="1" spans="1:7">
      <c r="A98" s="344" t="s">
        <v>2704</v>
      </c>
      <c r="B98" s="345" t="s">
        <v>2705</v>
      </c>
      <c r="C98" s="346"/>
      <c r="D98" s="346"/>
      <c r="E98" s="350" t="str">
        <f t="shared" si="10"/>
        <v/>
      </c>
      <c r="F98" s="342" t="str">
        <f t="shared" si="8"/>
        <v>否</v>
      </c>
      <c r="G98" s="326" t="str">
        <f t="shared" si="9"/>
        <v>项</v>
      </c>
    </row>
    <row r="99" s="322" customFormat="1" ht="38.1" customHeight="1" spans="1:7">
      <c r="A99" s="344" t="s">
        <v>2706</v>
      </c>
      <c r="B99" s="345" t="s">
        <v>2707</v>
      </c>
      <c r="C99" s="346"/>
      <c r="D99" s="346"/>
      <c r="E99" s="350" t="str">
        <f t="shared" si="10"/>
        <v/>
      </c>
      <c r="F99" s="342" t="str">
        <f t="shared" si="8"/>
        <v>否</v>
      </c>
      <c r="G99" s="326" t="str">
        <f t="shared" si="9"/>
        <v>项</v>
      </c>
    </row>
    <row r="100" ht="38.1" customHeight="1" spans="1:7">
      <c r="A100" s="344" t="s">
        <v>2708</v>
      </c>
      <c r="B100" s="343" t="s">
        <v>2709</v>
      </c>
      <c r="C100" s="389"/>
      <c r="D100" s="389"/>
      <c r="E100" s="350" t="str">
        <f t="shared" si="10"/>
        <v/>
      </c>
      <c r="F100" s="342" t="str">
        <f t="shared" si="8"/>
        <v>否</v>
      </c>
      <c r="G100" s="326" t="str">
        <f t="shared" si="9"/>
        <v>款</v>
      </c>
    </row>
    <row r="101" s="322" customFormat="1" ht="38.1" customHeight="1" spans="1:7">
      <c r="A101" s="344" t="s">
        <v>2710</v>
      </c>
      <c r="B101" s="345" t="s">
        <v>2711</v>
      </c>
      <c r="C101" s="346"/>
      <c r="D101" s="346"/>
      <c r="E101" s="350" t="str">
        <f t="shared" si="10"/>
        <v/>
      </c>
      <c r="F101" s="342" t="str">
        <f t="shared" si="8"/>
        <v>否</v>
      </c>
      <c r="G101" s="326" t="str">
        <f t="shared" si="9"/>
        <v>项</v>
      </c>
    </row>
    <row r="102" s="322" customFormat="1" ht="38.1" customHeight="1" spans="1:7">
      <c r="A102" s="344" t="s">
        <v>2712</v>
      </c>
      <c r="B102" s="345" t="s">
        <v>2713</v>
      </c>
      <c r="C102" s="346"/>
      <c r="D102" s="346"/>
      <c r="E102" s="350" t="str">
        <f t="shared" si="10"/>
        <v/>
      </c>
      <c r="F102" s="342" t="str">
        <f t="shared" si="8"/>
        <v>否</v>
      </c>
      <c r="G102" s="326" t="str">
        <f t="shared" si="9"/>
        <v>项</v>
      </c>
    </row>
    <row r="103" s="322" customFormat="1" ht="38.1" customHeight="1" spans="1:7">
      <c r="A103" s="344" t="s">
        <v>2714</v>
      </c>
      <c r="B103" s="345" t="s">
        <v>2715</v>
      </c>
      <c r="C103" s="346"/>
      <c r="D103" s="346"/>
      <c r="E103" s="350" t="str">
        <f t="shared" si="10"/>
        <v/>
      </c>
      <c r="F103" s="342" t="str">
        <f t="shared" si="8"/>
        <v>否</v>
      </c>
      <c r="G103" s="326" t="str">
        <f t="shared" si="9"/>
        <v>项</v>
      </c>
    </row>
    <row r="104" ht="38.1" customHeight="1" spans="1:7">
      <c r="A104" s="344" t="s">
        <v>2716</v>
      </c>
      <c r="B104" s="345" t="s">
        <v>2717</v>
      </c>
      <c r="C104" s="346"/>
      <c r="D104" s="346"/>
      <c r="E104" s="350" t="str">
        <f t="shared" si="10"/>
        <v/>
      </c>
      <c r="F104" s="342" t="str">
        <f t="shared" si="8"/>
        <v>否</v>
      </c>
      <c r="G104" s="326" t="str">
        <f t="shared" si="9"/>
        <v>项</v>
      </c>
    </row>
    <row r="105" s="322" customFormat="1" ht="38.1" customHeight="1" spans="1:7">
      <c r="A105" s="352">
        <v>21370</v>
      </c>
      <c r="B105" s="343" t="s">
        <v>2718</v>
      </c>
      <c r="C105" s="389"/>
      <c r="D105" s="389"/>
      <c r="E105" s="350" t="str">
        <f t="shared" si="10"/>
        <v/>
      </c>
      <c r="F105" s="342" t="str">
        <f t="shared" si="8"/>
        <v>否</v>
      </c>
      <c r="G105" s="326" t="str">
        <f t="shared" si="9"/>
        <v>款</v>
      </c>
    </row>
    <row r="106" s="322" customFormat="1" ht="38.1" customHeight="1" spans="1:7">
      <c r="A106" s="352">
        <v>2137001</v>
      </c>
      <c r="B106" s="345" t="s">
        <v>2693</v>
      </c>
      <c r="C106" s="346"/>
      <c r="D106" s="346"/>
      <c r="E106" s="350" t="str">
        <f t="shared" si="10"/>
        <v/>
      </c>
      <c r="F106" s="342" t="str">
        <f t="shared" si="8"/>
        <v>否</v>
      </c>
      <c r="G106" s="326" t="str">
        <f t="shared" si="9"/>
        <v>项</v>
      </c>
    </row>
    <row r="107" ht="38.1" customHeight="1" spans="1:7">
      <c r="A107" s="352">
        <v>2137099</v>
      </c>
      <c r="B107" s="345" t="s">
        <v>2719</v>
      </c>
      <c r="C107" s="346"/>
      <c r="D107" s="346"/>
      <c r="E107" s="350" t="str">
        <f t="shared" si="10"/>
        <v/>
      </c>
      <c r="F107" s="342" t="str">
        <f t="shared" si="8"/>
        <v>否</v>
      </c>
      <c r="G107" s="326" t="str">
        <f t="shared" si="9"/>
        <v>项</v>
      </c>
    </row>
    <row r="108" s="322" customFormat="1" ht="38.1" customHeight="1" spans="1:7">
      <c r="A108" s="352">
        <v>21371</v>
      </c>
      <c r="B108" s="345" t="s">
        <v>2720</v>
      </c>
      <c r="C108" s="346"/>
      <c r="D108" s="346"/>
      <c r="E108" s="350" t="str">
        <f t="shared" si="10"/>
        <v/>
      </c>
      <c r="F108" s="342" t="str">
        <f t="shared" si="8"/>
        <v>否</v>
      </c>
      <c r="G108" s="326" t="str">
        <f t="shared" si="9"/>
        <v>款</v>
      </c>
    </row>
    <row r="109" ht="38.1" customHeight="1" spans="1:7">
      <c r="A109" s="352">
        <v>2137101</v>
      </c>
      <c r="B109" s="345" t="s">
        <v>2711</v>
      </c>
      <c r="C109" s="346"/>
      <c r="D109" s="346"/>
      <c r="E109" s="350" t="str">
        <f t="shared" si="10"/>
        <v/>
      </c>
      <c r="F109" s="342" t="str">
        <f t="shared" si="8"/>
        <v>否</v>
      </c>
      <c r="G109" s="326" t="str">
        <f t="shared" si="9"/>
        <v>项</v>
      </c>
    </row>
    <row r="110" s="322" customFormat="1" ht="38.1" customHeight="1" spans="1:7">
      <c r="A110" s="352">
        <v>2137102</v>
      </c>
      <c r="B110" s="345" t="s">
        <v>2721</v>
      </c>
      <c r="C110" s="346"/>
      <c r="D110" s="346"/>
      <c r="E110" s="350" t="str">
        <f t="shared" si="10"/>
        <v/>
      </c>
      <c r="F110" s="342" t="str">
        <f t="shared" si="8"/>
        <v>否</v>
      </c>
      <c r="G110" s="326" t="str">
        <f t="shared" si="9"/>
        <v>项</v>
      </c>
    </row>
    <row r="111" s="322" customFormat="1" ht="38.1" customHeight="1" spans="1:7">
      <c r="A111" s="352">
        <v>2137103</v>
      </c>
      <c r="B111" s="345" t="s">
        <v>2715</v>
      </c>
      <c r="C111" s="346"/>
      <c r="D111" s="346"/>
      <c r="E111" s="350" t="str">
        <f t="shared" si="10"/>
        <v/>
      </c>
      <c r="F111" s="342" t="str">
        <f t="shared" si="8"/>
        <v>否</v>
      </c>
      <c r="G111" s="326" t="str">
        <f t="shared" si="9"/>
        <v>项</v>
      </c>
    </row>
    <row r="112" s="322" customFormat="1" ht="38.1" customHeight="1" spans="1:7">
      <c r="A112" s="352">
        <v>2137199</v>
      </c>
      <c r="B112" s="345" t="s">
        <v>2722</v>
      </c>
      <c r="C112" s="346"/>
      <c r="D112" s="346"/>
      <c r="E112" s="350" t="str">
        <f t="shared" si="10"/>
        <v/>
      </c>
      <c r="F112" s="342" t="str">
        <f t="shared" si="8"/>
        <v>否</v>
      </c>
      <c r="G112" s="326" t="str">
        <f t="shared" si="9"/>
        <v>项</v>
      </c>
    </row>
    <row r="113" s="322" customFormat="1" ht="38.1" customHeight="1" spans="1:7">
      <c r="A113" s="352" t="s">
        <v>2723</v>
      </c>
      <c r="B113" s="345" t="s">
        <v>2724</v>
      </c>
      <c r="C113" s="346">
        <v>653</v>
      </c>
      <c r="D113" s="346">
        <v>809</v>
      </c>
      <c r="E113" s="350">
        <f t="shared" si="10"/>
        <v>0.238897396630934</v>
      </c>
      <c r="F113" s="342"/>
      <c r="G113" s="326"/>
    </row>
    <row r="114" s="322" customFormat="1" ht="38.1" customHeight="1" spans="1:7">
      <c r="A114" s="352" t="s">
        <v>2725</v>
      </c>
      <c r="B114" s="345" t="s">
        <v>2726</v>
      </c>
      <c r="C114" s="346">
        <v>653</v>
      </c>
      <c r="D114" s="346">
        <v>809</v>
      </c>
      <c r="E114" s="350">
        <f t="shared" si="10"/>
        <v>0.238897396630934</v>
      </c>
      <c r="F114" s="342"/>
      <c r="G114" s="326"/>
    </row>
    <row r="115" s="322" customFormat="1" ht="38.1" customHeight="1" spans="1:7">
      <c r="A115" s="338" t="s">
        <v>95</v>
      </c>
      <c r="B115" s="339" t="s">
        <v>2727</v>
      </c>
      <c r="C115" s="386"/>
      <c r="D115" s="386"/>
      <c r="E115" s="350" t="str">
        <f t="shared" si="10"/>
        <v/>
      </c>
      <c r="F115" s="342" t="str">
        <f t="shared" ref="F115:F124" si="11">IF(LEN(A115)=3,"是",IF(B115&lt;&gt;"",IF(SUM(C115:D115)&lt;&gt;0,"是","否"),"是"))</f>
        <v>是</v>
      </c>
      <c r="G115" s="326" t="str">
        <f t="shared" ref="G115:G124" si="12">IF(LEN(A115)=3,"类",IF(LEN(A115)=5,"款","项"))</f>
        <v>类</v>
      </c>
    </row>
    <row r="116" s="322" customFormat="1" ht="38.1" customHeight="1" spans="1:7">
      <c r="A116" s="344" t="s">
        <v>2728</v>
      </c>
      <c r="B116" s="345" t="s">
        <v>2729</v>
      </c>
      <c r="C116" s="346"/>
      <c r="D116" s="346"/>
      <c r="E116" s="350" t="str">
        <f t="shared" si="10"/>
        <v/>
      </c>
      <c r="F116" s="342" t="str">
        <f t="shared" si="11"/>
        <v>否</v>
      </c>
      <c r="G116" s="326" t="str">
        <f t="shared" si="12"/>
        <v>款</v>
      </c>
    </row>
    <row r="117" ht="38.1" customHeight="1" spans="1:7">
      <c r="A117" s="344" t="s">
        <v>2730</v>
      </c>
      <c r="B117" s="345" t="s">
        <v>2731</v>
      </c>
      <c r="C117" s="346"/>
      <c r="D117" s="346"/>
      <c r="E117" s="350" t="str">
        <f t="shared" si="10"/>
        <v/>
      </c>
      <c r="F117" s="342" t="str">
        <f t="shared" si="11"/>
        <v>否</v>
      </c>
      <c r="G117" s="326" t="str">
        <f t="shared" si="12"/>
        <v>项</v>
      </c>
    </row>
    <row r="118" s="322" customFormat="1" ht="38.1" customHeight="1" spans="1:7">
      <c r="A118" s="344" t="s">
        <v>2732</v>
      </c>
      <c r="B118" s="345" t="s">
        <v>2733</v>
      </c>
      <c r="C118" s="346"/>
      <c r="D118" s="346"/>
      <c r="E118" s="350" t="str">
        <f t="shared" si="10"/>
        <v/>
      </c>
      <c r="F118" s="342" t="str">
        <f t="shared" si="11"/>
        <v>否</v>
      </c>
      <c r="G118" s="326" t="str">
        <f t="shared" si="12"/>
        <v>项</v>
      </c>
    </row>
    <row r="119" s="322" customFormat="1" ht="38.1" customHeight="1" spans="1:7">
      <c r="A119" s="344" t="s">
        <v>2734</v>
      </c>
      <c r="B119" s="345" t="s">
        <v>2735</v>
      </c>
      <c r="C119" s="346"/>
      <c r="D119" s="346"/>
      <c r="E119" s="350" t="str">
        <f t="shared" si="10"/>
        <v/>
      </c>
      <c r="F119" s="342" t="str">
        <f t="shared" si="11"/>
        <v>否</v>
      </c>
      <c r="G119" s="326" t="str">
        <f t="shared" si="12"/>
        <v>项</v>
      </c>
    </row>
    <row r="120" s="322" customFormat="1" ht="38.1" customHeight="1" spans="1:7">
      <c r="A120" s="344" t="s">
        <v>2736</v>
      </c>
      <c r="B120" s="345" t="s">
        <v>2737</v>
      </c>
      <c r="C120" s="346"/>
      <c r="D120" s="346"/>
      <c r="E120" s="350" t="str">
        <f t="shared" si="10"/>
        <v/>
      </c>
      <c r="F120" s="342" t="str">
        <f t="shared" si="11"/>
        <v>否</v>
      </c>
      <c r="G120" s="326" t="str">
        <f t="shared" si="12"/>
        <v>项</v>
      </c>
    </row>
    <row r="121" ht="38.1" customHeight="1" spans="1:7">
      <c r="A121" s="344" t="s">
        <v>2738</v>
      </c>
      <c r="B121" s="345" t="s">
        <v>2739</v>
      </c>
      <c r="C121" s="346"/>
      <c r="D121" s="346"/>
      <c r="E121" s="350" t="str">
        <f t="shared" si="10"/>
        <v/>
      </c>
      <c r="F121" s="342" t="str">
        <f t="shared" si="11"/>
        <v>否</v>
      </c>
      <c r="G121" s="326" t="str">
        <f t="shared" si="12"/>
        <v>款</v>
      </c>
    </row>
    <row r="122" ht="38.1" customHeight="1" spans="1:7">
      <c r="A122" s="344" t="s">
        <v>2740</v>
      </c>
      <c r="B122" s="345" t="s">
        <v>2735</v>
      </c>
      <c r="C122" s="346"/>
      <c r="D122" s="346"/>
      <c r="E122" s="350" t="str">
        <f t="shared" si="10"/>
        <v/>
      </c>
      <c r="F122" s="342" t="str">
        <f t="shared" si="11"/>
        <v>否</v>
      </c>
      <c r="G122" s="326" t="str">
        <f t="shared" si="12"/>
        <v>项</v>
      </c>
    </row>
    <row r="123" s="322" customFormat="1" ht="38.1" customHeight="1" spans="1:7">
      <c r="A123" s="344" t="s">
        <v>2741</v>
      </c>
      <c r="B123" s="345" t="s">
        <v>2742</v>
      </c>
      <c r="C123" s="346"/>
      <c r="D123" s="346"/>
      <c r="E123" s="350" t="str">
        <f t="shared" si="10"/>
        <v/>
      </c>
      <c r="F123" s="342" t="str">
        <f t="shared" si="11"/>
        <v>否</v>
      </c>
      <c r="G123" s="326" t="str">
        <f t="shared" si="12"/>
        <v>项</v>
      </c>
    </row>
    <row r="124" ht="38.1" customHeight="1" spans="1:7">
      <c r="A124" s="344" t="s">
        <v>2743</v>
      </c>
      <c r="B124" s="345" t="s">
        <v>2744</v>
      </c>
      <c r="C124" s="346"/>
      <c r="D124" s="346"/>
      <c r="E124" s="350" t="str">
        <f t="shared" si="10"/>
        <v/>
      </c>
      <c r="F124" s="342" t="str">
        <f t="shared" si="11"/>
        <v>否</v>
      </c>
      <c r="G124" s="326" t="str">
        <f t="shared" si="12"/>
        <v>项</v>
      </c>
    </row>
    <row r="125" ht="38.1" customHeight="1" spans="1:7">
      <c r="A125" s="344" t="s">
        <v>2745</v>
      </c>
      <c r="B125" s="345" t="s">
        <v>2746</v>
      </c>
      <c r="C125" s="346"/>
      <c r="D125" s="346"/>
      <c r="E125" s="350" t="str">
        <f t="shared" si="10"/>
        <v/>
      </c>
      <c r="F125" s="342" t="str">
        <f t="shared" ref="F125:F188" si="13">IF(LEN(A125)=3,"是",IF(B125&lt;&gt;"",IF(SUM(C125:D125)&lt;&gt;0,"是","否"),"是"))</f>
        <v>否</v>
      </c>
      <c r="G125" s="326" t="str">
        <f t="shared" ref="G125:G188" si="14">IF(LEN(A125)=3,"类",IF(LEN(A125)=5,"款","项"))</f>
        <v>项</v>
      </c>
    </row>
    <row r="126" s="322" customFormat="1" ht="38.1" customHeight="1" spans="1:7">
      <c r="A126" s="344" t="s">
        <v>2747</v>
      </c>
      <c r="B126" s="343" t="s">
        <v>2748</v>
      </c>
      <c r="C126" s="389"/>
      <c r="D126" s="389"/>
      <c r="E126" s="350" t="str">
        <f t="shared" si="10"/>
        <v/>
      </c>
      <c r="F126" s="342" t="str">
        <f t="shared" si="13"/>
        <v>否</v>
      </c>
      <c r="G126" s="326" t="str">
        <f t="shared" si="14"/>
        <v>款</v>
      </c>
    </row>
    <row r="127" s="322" customFormat="1" ht="38.1" customHeight="1" spans="1:7">
      <c r="A127" s="344" t="s">
        <v>2749</v>
      </c>
      <c r="B127" s="345" t="s">
        <v>2750</v>
      </c>
      <c r="C127" s="346"/>
      <c r="D127" s="346"/>
      <c r="E127" s="350" t="str">
        <f t="shared" si="10"/>
        <v/>
      </c>
      <c r="F127" s="342" t="str">
        <f t="shared" si="13"/>
        <v>否</v>
      </c>
      <c r="G127" s="326" t="str">
        <f t="shared" si="14"/>
        <v>项</v>
      </c>
    </row>
    <row r="128" s="322" customFormat="1" ht="38.1" customHeight="1" spans="1:7">
      <c r="A128" s="344" t="s">
        <v>2751</v>
      </c>
      <c r="B128" s="345" t="s">
        <v>2752</v>
      </c>
      <c r="C128" s="346"/>
      <c r="D128" s="346"/>
      <c r="E128" s="350" t="str">
        <f t="shared" si="10"/>
        <v/>
      </c>
      <c r="F128" s="342" t="str">
        <f t="shared" si="13"/>
        <v>否</v>
      </c>
      <c r="G128" s="326" t="str">
        <f t="shared" si="14"/>
        <v>项</v>
      </c>
    </row>
    <row r="129" s="322" customFormat="1" ht="38.1" customHeight="1" spans="1:7">
      <c r="A129" s="344" t="s">
        <v>2753</v>
      </c>
      <c r="B129" s="345" t="s">
        <v>2754</v>
      </c>
      <c r="C129" s="346"/>
      <c r="D129" s="346"/>
      <c r="E129" s="350" t="str">
        <f t="shared" si="10"/>
        <v/>
      </c>
      <c r="F129" s="342" t="str">
        <f t="shared" si="13"/>
        <v>否</v>
      </c>
      <c r="G129" s="326" t="str">
        <f t="shared" si="14"/>
        <v>项</v>
      </c>
    </row>
    <row r="130" s="322" customFormat="1" ht="38.1" customHeight="1" spans="1:7">
      <c r="A130" s="344" t="s">
        <v>2755</v>
      </c>
      <c r="B130" s="345" t="s">
        <v>2756</v>
      </c>
      <c r="C130" s="346"/>
      <c r="D130" s="346"/>
      <c r="E130" s="350" t="str">
        <f t="shared" si="10"/>
        <v/>
      </c>
      <c r="F130" s="342" t="str">
        <f t="shared" si="13"/>
        <v>否</v>
      </c>
      <c r="G130" s="326" t="str">
        <f t="shared" si="14"/>
        <v>项</v>
      </c>
    </row>
    <row r="131" s="322" customFormat="1" ht="38.1" customHeight="1" spans="1:7">
      <c r="A131" s="344" t="s">
        <v>2757</v>
      </c>
      <c r="B131" s="343" t="s">
        <v>2758</v>
      </c>
      <c r="C131" s="389"/>
      <c r="D131" s="389"/>
      <c r="E131" s="350" t="str">
        <f t="shared" si="10"/>
        <v/>
      </c>
      <c r="F131" s="342" t="str">
        <f t="shared" si="13"/>
        <v>否</v>
      </c>
      <c r="G131" s="326" t="str">
        <f t="shared" si="14"/>
        <v>款</v>
      </c>
    </row>
    <row r="132" s="322" customFormat="1" ht="38.1" customHeight="1" spans="1:7">
      <c r="A132" s="344" t="s">
        <v>2759</v>
      </c>
      <c r="B132" s="345" t="s">
        <v>2760</v>
      </c>
      <c r="C132" s="346"/>
      <c r="D132" s="346"/>
      <c r="E132" s="350" t="str">
        <f t="shared" si="10"/>
        <v/>
      </c>
      <c r="F132" s="342" t="str">
        <f t="shared" si="13"/>
        <v>否</v>
      </c>
      <c r="G132" s="326" t="str">
        <f t="shared" si="14"/>
        <v>项</v>
      </c>
    </row>
    <row r="133" s="322" customFormat="1" ht="38.1" customHeight="1" spans="1:7">
      <c r="A133" s="344" t="s">
        <v>2761</v>
      </c>
      <c r="B133" s="345" t="s">
        <v>2762</v>
      </c>
      <c r="C133" s="346"/>
      <c r="D133" s="346"/>
      <c r="E133" s="350" t="str">
        <f t="shared" si="10"/>
        <v/>
      </c>
      <c r="F133" s="342" t="str">
        <f t="shared" si="13"/>
        <v>否</v>
      </c>
      <c r="G133" s="326" t="str">
        <f t="shared" si="14"/>
        <v>项</v>
      </c>
    </row>
    <row r="134" s="322" customFormat="1" ht="38.1" customHeight="1" spans="1:7">
      <c r="A134" s="344" t="s">
        <v>2763</v>
      </c>
      <c r="B134" s="345" t="s">
        <v>2764</v>
      </c>
      <c r="C134" s="346"/>
      <c r="D134" s="346"/>
      <c r="E134" s="350" t="str">
        <f t="shared" si="10"/>
        <v/>
      </c>
      <c r="F134" s="342" t="str">
        <f t="shared" si="13"/>
        <v>否</v>
      </c>
      <c r="G134" s="326" t="str">
        <f t="shared" si="14"/>
        <v>项</v>
      </c>
    </row>
    <row r="135" s="322" customFormat="1" ht="38.1" customHeight="1" spans="1:7">
      <c r="A135" s="344" t="s">
        <v>2765</v>
      </c>
      <c r="B135" s="345" t="s">
        <v>2766</v>
      </c>
      <c r="C135" s="346"/>
      <c r="D135" s="346"/>
      <c r="E135" s="350" t="str">
        <f t="shared" si="10"/>
        <v/>
      </c>
      <c r="F135" s="342" t="str">
        <f t="shared" si="13"/>
        <v>否</v>
      </c>
      <c r="G135" s="326" t="str">
        <f t="shared" si="14"/>
        <v>项</v>
      </c>
    </row>
    <row r="136" s="322" customFormat="1" ht="38.1" customHeight="1" spans="1:7">
      <c r="A136" s="344" t="s">
        <v>2767</v>
      </c>
      <c r="B136" s="345" t="s">
        <v>2768</v>
      </c>
      <c r="C136" s="346"/>
      <c r="D136" s="346"/>
      <c r="E136" s="350" t="str">
        <f t="shared" si="10"/>
        <v/>
      </c>
      <c r="F136" s="342" t="str">
        <f t="shared" si="13"/>
        <v>否</v>
      </c>
      <c r="G136" s="326" t="str">
        <f t="shared" si="14"/>
        <v>项</v>
      </c>
    </row>
    <row r="137" s="322" customFormat="1" ht="38.1" customHeight="1" spans="1:7">
      <c r="A137" s="344" t="s">
        <v>2769</v>
      </c>
      <c r="B137" s="345" t="s">
        <v>2770</v>
      </c>
      <c r="C137" s="346"/>
      <c r="D137" s="346"/>
      <c r="E137" s="350" t="str">
        <f t="shared" si="10"/>
        <v/>
      </c>
      <c r="F137" s="342" t="str">
        <f t="shared" si="13"/>
        <v>否</v>
      </c>
      <c r="G137" s="326" t="str">
        <f t="shared" si="14"/>
        <v>项</v>
      </c>
    </row>
    <row r="138" s="322" customFormat="1" ht="38.1" customHeight="1" spans="1:7">
      <c r="A138" s="344" t="s">
        <v>2771</v>
      </c>
      <c r="B138" s="345" t="s">
        <v>2772</v>
      </c>
      <c r="C138" s="346"/>
      <c r="D138" s="346"/>
      <c r="E138" s="350" t="str">
        <f t="shared" si="10"/>
        <v/>
      </c>
      <c r="F138" s="342" t="str">
        <f t="shared" si="13"/>
        <v>否</v>
      </c>
      <c r="G138" s="326" t="str">
        <f t="shared" si="14"/>
        <v>项</v>
      </c>
    </row>
    <row r="139" s="322" customFormat="1" ht="38.1" customHeight="1" spans="1:7">
      <c r="A139" s="344" t="s">
        <v>2773</v>
      </c>
      <c r="B139" s="345" t="s">
        <v>2774</v>
      </c>
      <c r="C139" s="346"/>
      <c r="D139" s="346"/>
      <c r="E139" s="350" t="str">
        <f t="shared" ref="E139:E202" si="15">IF(C139&gt;0,D139/C139-1,IF(C139&lt;0,-(D139/C139-1),""))</f>
        <v/>
      </c>
      <c r="F139" s="342" t="str">
        <f t="shared" si="13"/>
        <v>否</v>
      </c>
      <c r="G139" s="326" t="str">
        <f t="shared" si="14"/>
        <v>项</v>
      </c>
    </row>
    <row r="140" s="322" customFormat="1" ht="38.1" customHeight="1" spans="1:7">
      <c r="A140" s="344" t="s">
        <v>2775</v>
      </c>
      <c r="B140" s="345" t="s">
        <v>2776</v>
      </c>
      <c r="C140" s="346"/>
      <c r="D140" s="346"/>
      <c r="E140" s="350" t="str">
        <f t="shared" si="15"/>
        <v/>
      </c>
      <c r="F140" s="342" t="str">
        <f t="shared" si="13"/>
        <v>否</v>
      </c>
      <c r="G140" s="326" t="str">
        <f t="shared" si="14"/>
        <v>款</v>
      </c>
    </row>
    <row r="141" s="322" customFormat="1" ht="38.1" customHeight="1" spans="1:7">
      <c r="A141" s="344" t="s">
        <v>2777</v>
      </c>
      <c r="B141" s="345" t="s">
        <v>2778</v>
      </c>
      <c r="C141" s="346"/>
      <c r="D141" s="346"/>
      <c r="E141" s="350" t="str">
        <f t="shared" si="15"/>
        <v/>
      </c>
      <c r="F141" s="342" t="str">
        <f t="shared" si="13"/>
        <v>否</v>
      </c>
      <c r="G141" s="326" t="str">
        <f t="shared" si="14"/>
        <v>项</v>
      </c>
    </row>
    <row r="142" s="322" customFormat="1" ht="38.1" customHeight="1" spans="1:7">
      <c r="A142" s="344" t="s">
        <v>2779</v>
      </c>
      <c r="B142" s="345" t="s">
        <v>2780</v>
      </c>
      <c r="C142" s="346"/>
      <c r="D142" s="346"/>
      <c r="E142" s="350" t="str">
        <f t="shared" si="15"/>
        <v/>
      </c>
      <c r="F142" s="342" t="str">
        <f t="shared" si="13"/>
        <v>否</v>
      </c>
      <c r="G142" s="326" t="str">
        <f t="shared" si="14"/>
        <v>项</v>
      </c>
    </row>
    <row r="143" ht="38.1" customHeight="1" spans="1:7">
      <c r="A143" s="344" t="s">
        <v>2781</v>
      </c>
      <c r="B143" s="345" t="s">
        <v>2782</v>
      </c>
      <c r="C143" s="346"/>
      <c r="D143" s="346"/>
      <c r="E143" s="350" t="str">
        <f t="shared" si="15"/>
        <v/>
      </c>
      <c r="F143" s="342" t="str">
        <f t="shared" si="13"/>
        <v>否</v>
      </c>
      <c r="G143" s="326" t="str">
        <f t="shared" si="14"/>
        <v>项</v>
      </c>
    </row>
    <row r="144" ht="38.1" customHeight="1" spans="1:7">
      <c r="A144" s="344" t="s">
        <v>2783</v>
      </c>
      <c r="B144" s="345" t="s">
        <v>2784</v>
      </c>
      <c r="C144" s="346"/>
      <c r="D144" s="346"/>
      <c r="E144" s="350" t="str">
        <f t="shared" si="15"/>
        <v/>
      </c>
      <c r="F144" s="342" t="str">
        <f t="shared" si="13"/>
        <v>否</v>
      </c>
      <c r="G144" s="326" t="str">
        <f t="shared" si="14"/>
        <v>项</v>
      </c>
    </row>
    <row r="145" s="322" customFormat="1" ht="38.1" customHeight="1" spans="1:7">
      <c r="A145" s="344" t="s">
        <v>2785</v>
      </c>
      <c r="B145" s="345" t="s">
        <v>2786</v>
      </c>
      <c r="C145" s="346"/>
      <c r="D145" s="346"/>
      <c r="E145" s="350" t="str">
        <f t="shared" si="15"/>
        <v/>
      </c>
      <c r="F145" s="342" t="str">
        <f t="shared" si="13"/>
        <v>否</v>
      </c>
      <c r="G145" s="326" t="str">
        <f t="shared" si="14"/>
        <v>项</v>
      </c>
    </row>
    <row r="146" ht="38.1" customHeight="1" spans="1:7">
      <c r="A146" s="344" t="s">
        <v>2787</v>
      </c>
      <c r="B146" s="345" t="s">
        <v>2788</v>
      </c>
      <c r="C146" s="346"/>
      <c r="D146" s="346"/>
      <c r="E146" s="350" t="str">
        <f t="shared" si="15"/>
        <v/>
      </c>
      <c r="F146" s="342" t="str">
        <f t="shared" si="13"/>
        <v>否</v>
      </c>
      <c r="G146" s="326" t="str">
        <f t="shared" si="14"/>
        <v>项</v>
      </c>
    </row>
    <row r="147" ht="38.1" customHeight="1" spans="1:7">
      <c r="A147" s="344" t="s">
        <v>2789</v>
      </c>
      <c r="B147" s="343" t="s">
        <v>2790</v>
      </c>
      <c r="C147" s="389"/>
      <c r="D147" s="389"/>
      <c r="E147" s="350" t="str">
        <f t="shared" si="15"/>
        <v/>
      </c>
      <c r="F147" s="342" t="str">
        <f t="shared" si="13"/>
        <v>否</v>
      </c>
      <c r="G147" s="326" t="str">
        <f t="shared" si="14"/>
        <v>款</v>
      </c>
    </row>
    <row r="148" s="322" customFormat="1" ht="38.1" customHeight="1" spans="1:7">
      <c r="A148" s="344" t="s">
        <v>2791</v>
      </c>
      <c r="B148" s="345" t="s">
        <v>2792</v>
      </c>
      <c r="C148" s="346"/>
      <c r="D148" s="346"/>
      <c r="E148" s="350" t="str">
        <f t="shared" si="15"/>
        <v/>
      </c>
      <c r="F148" s="342" t="str">
        <f t="shared" si="13"/>
        <v>否</v>
      </c>
      <c r="G148" s="326" t="str">
        <f t="shared" si="14"/>
        <v>项</v>
      </c>
    </row>
    <row r="149" s="322" customFormat="1" ht="38.1" customHeight="1" spans="1:7">
      <c r="A149" s="344" t="s">
        <v>2793</v>
      </c>
      <c r="B149" s="345" t="s">
        <v>2794</v>
      </c>
      <c r="C149" s="346"/>
      <c r="D149" s="346"/>
      <c r="E149" s="350" t="str">
        <f t="shared" si="15"/>
        <v/>
      </c>
      <c r="F149" s="342" t="str">
        <f t="shared" si="13"/>
        <v>否</v>
      </c>
      <c r="G149" s="326" t="str">
        <f t="shared" si="14"/>
        <v>项</v>
      </c>
    </row>
    <row r="150" s="322" customFormat="1" ht="38.1" customHeight="1" spans="1:7">
      <c r="A150" s="344" t="s">
        <v>2795</v>
      </c>
      <c r="B150" s="345" t="s">
        <v>2796</v>
      </c>
      <c r="C150" s="346"/>
      <c r="D150" s="346"/>
      <c r="E150" s="350" t="str">
        <f t="shared" si="15"/>
        <v/>
      </c>
      <c r="F150" s="342" t="str">
        <f t="shared" si="13"/>
        <v>否</v>
      </c>
      <c r="G150" s="326" t="str">
        <f t="shared" si="14"/>
        <v>项</v>
      </c>
    </row>
    <row r="151" s="322" customFormat="1" ht="38.1" customHeight="1" spans="1:7">
      <c r="A151" s="344" t="s">
        <v>2797</v>
      </c>
      <c r="B151" s="345" t="s">
        <v>2798</v>
      </c>
      <c r="C151" s="346"/>
      <c r="D151" s="346"/>
      <c r="E151" s="350" t="str">
        <f t="shared" si="15"/>
        <v/>
      </c>
      <c r="F151" s="342" t="str">
        <f t="shared" si="13"/>
        <v>否</v>
      </c>
      <c r="G151" s="326" t="str">
        <f t="shared" si="14"/>
        <v>项</v>
      </c>
    </row>
    <row r="152" s="322" customFormat="1" ht="38.1" customHeight="1" spans="1:7">
      <c r="A152" s="344" t="s">
        <v>2799</v>
      </c>
      <c r="B152" s="345" t="s">
        <v>2800</v>
      </c>
      <c r="C152" s="346"/>
      <c r="D152" s="346"/>
      <c r="E152" s="350" t="str">
        <f t="shared" si="15"/>
        <v/>
      </c>
      <c r="F152" s="342" t="str">
        <f t="shared" si="13"/>
        <v>否</v>
      </c>
      <c r="G152" s="326" t="str">
        <f t="shared" si="14"/>
        <v>项</v>
      </c>
    </row>
    <row r="153" s="322" customFormat="1" ht="38.1" customHeight="1" spans="1:7">
      <c r="A153" s="344" t="s">
        <v>2801</v>
      </c>
      <c r="B153" s="345" t="s">
        <v>2802</v>
      </c>
      <c r="C153" s="346"/>
      <c r="D153" s="346"/>
      <c r="E153" s="350" t="str">
        <f t="shared" si="15"/>
        <v/>
      </c>
      <c r="F153" s="342" t="str">
        <f t="shared" si="13"/>
        <v>否</v>
      </c>
      <c r="G153" s="326" t="str">
        <f t="shared" si="14"/>
        <v>项</v>
      </c>
    </row>
    <row r="154" s="322" customFormat="1" ht="38.1" customHeight="1" spans="1:7">
      <c r="A154" s="344" t="s">
        <v>2803</v>
      </c>
      <c r="B154" s="345" t="s">
        <v>2804</v>
      </c>
      <c r="C154" s="346"/>
      <c r="D154" s="346"/>
      <c r="E154" s="350" t="str">
        <f t="shared" si="15"/>
        <v/>
      </c>
      <c r="F154" s="342" t="str">
        <f t="shared" si="13"/>
        <v>否</v>
      </c>
      <c r="G154" s="326" t="str">
        <f t="shared" si="14"/>
        <v>项</v>
      </c>
    </row>
    <row r="155" ht="38.1" customHeight="1" spans="1:7">
      <c r="A155" s="344" t="s">
        <v>2805</v>
      </c>
      <c r="B155" s="345" t="s">
        <v>2806</v>
      </c>
      <c r="C155" s="346"/>
      <c r="D155" s="346"/>
      <c r="E155" s="350" t="str">
        <f t="shared" si="15"/>
        <v/>
      </c>
      <c r="F155" s="342" t="str">
        <f t="shared" si="13"/>
        <v>否</v>
      </c>
      <c r="G155" s="326" t="str">
        <f t="shared" si="14"/>
        <v>项</v>
      </c>
    </row>
    <row r="156" ht="38.1" customHeight="1" spans="1:7">
      <c r="A156" s="344" t="s">
        <v>2807</v>
      </c>
      <c r="B156" s="345" t="s">
        <v>2808</v>
      </c>
      <c r="C156" s="346"/>
      <c r="D156" s="346"/>
      <c r="E156" s="350" t="str">
        <f t="shared" si="15"/>
        <v/>
      </c>
      <c r="F156" s="342" t="str">
        <f t="shared" si="13"/>
        <v>否</v>
      </c>
      <c r="G156" s="326" t="str">
        <f t="shared" si="14"/>
        <v>款</v>
      </c>
    </row>
    <row r="157" s="322" customFormat="1" ht="38.1" customHeight="1" spans="1:7">
      <c r="A157" s="344" t="s">
        <v>2809</v>
      </c>
      <c r="B157" s="345" t="s">
        <v>2731</v>
      </c>
      <c r="C157" s="346"/>
      <c r="D157" s="346"/>
      <c r="E157" s="350" t="str">
        <f t="shared" si="15"/>
        <v/>
      </c>
      <c r="F157" s="342" t="str">
        <f t="shared" si="13"/>
        <v>否</v>
      </c>
      <c r="G157" s="326" t="str">
        <f t="shared" si="14"/>
        <v>项</v>
      </c>
    </row>
    <row r="158" s="322" customFormat="1" ht="38.1" customHeight="1" spans="1:7">
      <c r="A158" s="344" t="s">
        <v>2810</v>
      </c>
      <c r="B158" s="345" t="s">
        <v>2811</v>
      </c>
      <c r="C158" s="346"/>
      <c r="D158" s="346"/>
      <c r="E158" s="350" t="str">
        <f t="shared" si="15"/>
        <v/>
      </c>
      <c r="F158" s="342" t="str">
        <f t="shared" si="13"/>
        <v>否</v>
      </c>
      <c r="G158" s="326" t="str">
        <f t="shared" si="14"/>
        <v>项</v>
      </c>
    </row>
    <row r="159" s="322" customFormat="1" ht="38.1" customHeight="1" spans="1:7">
      <c r="A159" s="344" t="s">
        <v>2812</v>
      </c>
      <c r="B159" s="343" t="s">
        <v>2813</v>
      </c>
      <c r="C159" s="389"/>
      <c r="D159" s="389"/>
      <c r="E159" s="350" t="str">
        <f t="shared" si="15"/>
        <v/>
      </c>
      <c r="F159" s="342" t="str">
        <f t="shared" si="13"/>
        <v>否</v>
      </c>
      <c r="G159" s="326" t="str">
        <f t="shared" si="14"/>
        <v>款</v>
      </c>
    </row>
    <row r="160" s="322" customFormat="1" ht="38.1" customHeight="1" spans="1:7">
      <c r="A160" s="344" t="s">
        <v>2814</v>
      </c>
      <c r="B160" s="345" t="s">
        <v>2731</v>
      </c>
      <c r="C160" s="346"/>
      <c r="D160" s="346"/>
      <c r="E160" s="350" t="str">
        <f t="shared" si="15"/>
        <v/>
      </c>
      <c r="F160" s="342" t="str">
        <f t="shared" si="13"/>
        <v>否</v>
      </c>
      <c r="G160" s="326" t="str">
        <f t="shared" si="14"/>
        <v>项</v>
      </c>
    </row>
    <row r="161" s="322" customFormat="1" ht="38.1" customHeight="1" spans="1:7">
      <c r="A161" s="344" t="s">
        <v>2815</v>
      </c>
      <c r="B161" s="345" t="s">
        <v>2816</v>
      </c>
      <c r="C161" s="346"/>
      <c r="D161" s="346"/>
      <c r="E161" s="350" t="str">
        <f t="shared" si="15"/>
        <v/>
      </c>
      <c r="F161" s="342" t="str">
        <f t="shared" si="13"/>
        <v>否</v>
      </c>
      <c r="G161" s="326" t="str">
        <f t="shared" si="14"/>
        <v>项</v>
      </c>
    </row>
    <row r="162" s="322" customFormat="1" ht="38.1" customHeight="1" spans="1:7">
      <c r="A162" s="344" t="s">
        <v>2817</v>
      </c>
      <c r="B162" s="345" t="s">
        <v>2818</v>
      </c>
      <c r="C162" s="346"/>
      <c r="D162" s="346"/>
      <c r="E162" s="350" t="str">
        <f t="shared" si="15"/>
        <v/>
      </c>
      <c r="F162" s="342" t="str">
        <f t="shared" si="13"/>
        <v>否</v>
      </c>
      <c r="G162" s="326" t="str">
        <f t="shared" si="14"/>
        <v>款</v>
      </c>
    </row>
    <row r="163" ht="38.1" customHeight="1" spans="1:7">
      <c r="A163" s="344" t="s">
        <v>2819</v>
      </c>
      <c r="B163" s="345" t="s">
        <v>2820</v>
      </c>
      <c r="C163" s="346"/>
      <c r="D163" s="346"/>
      <c r="E163" s="350" t="str">
        <f t="shared" si="15"/>
        <v/>
      </c>
      <c r="F163" s="342" t="str">
        <f t="shared" si="13"/>
        <v>否</v>
      </c>
      <c r="G163" s="326" t="str">
        <f t="shared" si="14"/>
        <v>款</v>
      </c>
    </row>
    <row r="164" ht="38.1" customHeight="1" spans="1:7">
      <c r="A164" s="344" t="s">
        <v>2821</v>
      </c>
      <c r="B164" s="345" t="s">
        <v>2750</v>
      </c>
      <c r="C164" s="346"/>
      <c r="D164" s="346"/>
      <c r="E164" s="350" t="str">
        <f t="shared" si="15"/>
        <v/>
      </c>
      <c r="F164" s="342" t="str">
        <f t="shared" si="13"/>
        <v>否</v>
      </c>
      <c r="G164" s="326" t="str">
        <f t="shared" si="14"/>
        <v>项</v>
      </c>
    </row>
    <row r="165" ht="38.1" customHeight="1" spans="1:7">
      <c r="A165" s="344" t="s">
        <v>2822</v>
      </c>
      <c r="B165" s="345" t="s">
        <v>2754</v>
      </c>
      <c r="C165" s="346"/>
      <c r="D165" s="346"/>
      <c r="E165" s="350" t="str">
        <f t="shared" si="15"/>
        <v/>
      </c>
      <c r="F165" s="342" t="str">
        <f t="shared" si="13"/>
        <v>否</v>
      </c>
      <c r="G165" s="326" t="str">
        <f t="shared" si="14"/>
        <v>项</v>
      </c>
    </row>
    <row r="166" s="322" customFormat="1" ht="38.1" customHeight="1" spans="1:7">
      <c r="A166" s="344" t="s">
        <v>2823</v>
      </c>
      <c r="B166" s="345" t="s">
        <v>2824</v>
      </c>
      <c r="C166" s="346"/>
      <c r="D166" s="346"/>
      <c r="E166" s="350" t="str">
        <f t="shared" si="15"/>
        <v/>
      </c>
      <c r="F166" s="342" t="str">
        <f t="shared" si="13"/>
        <v>否</v>
      </c>
      <c r="G166" s="326" t="str">
        <f t="shared" si="14"/>
        <v>项</v>
      </c>
    </row>
    <row r="167" ht="38.1" customHeight="1" spans="1:7">
      <c r="A167" s="338" t="s">
        <v>97</v>
      </c>
      <c r="B167" s="339" t="s">
        <v>2825</v>
      </c>
      <c r="C167" s="386"/>
      <c r="D167" s="386"/>
      <c r="E167" s="350" t="str">
        <f t="shared" si="15"/>
        <v/>
      </c>
      <c r="F167" s="342" t="str">
        <f t="shared" si="13"/>
        <v>是</v>
      </c>
      <c r="G167" s="326" t="str">
        <f t="shared" si="14"/>
        <v>类</v>
      </c>
    </row>
    <row r="168" ht="38.1" customHeight="1" spans="1:7">
      <c r="A168" s="344" t="s">
        <v>2826</v>
      </c>
      <c r="B168" s="343" t="s">
        <v>2827</v>
      </c>
      <c r="C168" s="389"/>
      <c r="D168" s="389"/>
      <c r="E168" s="350" t="str">
        <f t="shared" si="15"/>
        <v/>
      </c>
      <c r="F168" s="342" t="str">
        <f t="shared" si="13"/>
        <v>否</v>
      </c>
      <c r="G168" s="326" t="str">
        <f t="shared" si="14"/>
        <v>款</v>
      </c>
    </row>
    <row r="169" ht="38.1" customHeight="1" spans="1:7">
      <c r="A169" s="344" t="s">
        <v>2828</v>
      </c>
      <c r="B169" s="345" t="s">
        <v>2829</v>
      </c>
      <c r="C169" s="346"/>
      <c r="D169" s="346"/>
      <c r="E169" s="350" t="str">
        <f t="shared" si="15"/>
        <v/>
      </c>
      <c r="F169" s="342" t="str">
        <f t="shared" si="13"/>
        <v>否</v>
      </c>
      <c r="G169" s="326" t="str">
        <f t="shared" si="14"/>
        <v>项</v>
      </c>
    </row>
    <row r="170" s="322" customFormat="1" ht="38.1" customHeight="1" spans="1:7">
      <c r="A170" s="344" t="s">
        <v>2830</v>
      </c>
      <c r="B170" s="345" t="s">
        <v>2831</v>
      </c>
      <c r="C170" s="346"/>
      <c r="D170" s="346"/>
      <c r="E170" s="350" t="str">
        <f t="shared" si="15"/>
        <v/>
      </c>
      <c r="F170" s="342" t="str">
        <f t="shared" si="13"/>
        <v>否</v>
      </c>
      <c r="G170" s="326" t="str">
        <f t="shared" si="14"/>
        <v>项</v>
      </c>
    </row>
    <row r="171" s="322" customFormat="1" ht="38.1" customHeight="1" spans="1:7">
      <c r="A171" s="338" t="s">
        <v>119</v>
      </c>
      <c r="B171" s="339" t="s">
        <v>2832</v>
      </c>
      <c r="C171" s="386">
        <v>8586</v>
      </c>
      <c r="D171" s="386">
        <v>26550</v>
      </c>
      <c r="E171" s="341">
        <f t="shared" si="15"/>
        <v>2.09224318658281</v>
      </c>
      <c r="F171" s="342" t="str">
        <f t="shared" si="13"/>
        <v>是</v>
      </c>
      <c r="G171" s="326" t="str">
        <f t="shared" si="14"/>
        <v>类</v>
      </c>
    </row>
    <row r="172" ht="38.1" customHeight="1" spans="1:7">
      <c r="A172" s="344" t="s">
        <v>2833</v>
      </c>
      <c r="B172" s="343" t="s">
        <v>2834</v>
      </c>
      <c r="C172" s="346">
        <v>6700</v>
      </c>
      <c r="D172" s="346">
        <v>21952</v>
      </c>
      <c r="E172" s="350">
        <f t="shared" si="15"/>
        <v>2.27641791044776</v>
      </c>
      <c r="F172" s="342" t="str">
        <f t="shared" si="13"/>
        <v>是</v>
      </c>
      <c r="G172" s="326" t="str">
        <f t="shared" si="14"/>
        <v>款</v>
      </c>
    </row>
    <row r="173" ht="38.1" customHeight="1" spans="1:7">
      <c r="A173" s="344" t="s">
        <v>2835</v>
      </c>
      <c r="B173" s="345" t="s">
        <v>2836</v>
      </c>
      <c r="C173" s="346"/>
      <c r="D173" s="346">
        <v>15152</v>
      </c>
      <c r="E173" s="350" t="str">
        <f t="shared" si="15"/>
        <v/>
      </c>
      <c r="F173" s="342" t="str">
        <f t="shared" si="13"/>
        <v>是</v>
      </c>
      <c r="G173" s="326" t="str">
        <f t="shared" si="14"/>
        <v>项</v>
      </c>
    </row>
    <row r="174" s="322" customFormat="1" ht="38.1" customHeight="1" spans="1:7">
      <c r="A174" s="344" t="s">
        <v>2837</v>
      </c>
      <c r="B174" s="345" t="s">
        <v>2838</v>
      </c>
      <c r="C174" s="346">
        <v>6700</v>
      </c>
      <c r="D174" s="346">
        <v>6800</v>
      </c>
      <c r="E174" s="350">
        <f t="shared" si="15"/>
        <v>0.0149253731343284</v>
      </c>
      <c r="F174" s="342" t="str">
        <f t="shared" si="13"/>
        <v>是</v>
      </c>
      <c r="G174" s="326" t="str">
        <f t="shared" si="14"/>
        <v>项</v>
      </c>
    </row>
    <row r="175" s="322" customFormat="1" ht="38.1" customHeight="1" spans="1:7">
      <c r="A175" s="344" t="s">
        <v>2839</v>
      </c>
      <c r="B175" s="345" t="s">
        <v>2840</v>
      </c>
      <c r="C175" s="346"/>
      <c r="D175" s="346"/>
      <c r="E175" s="350" t="str">
        <f t="shared" si="15"/>
        <v/>
      </c>
      <c r="F175" s="342" t="str">
        <f t="shared" si="13"/>
        <v>否</v>
      </c>
      <c r="G175" s="326" t="str">
        <f t="shared" si="14"/>
        <v>项</v>
      </c>
    </row>
    <row r="176" ht="38.1" customHeight="1" spans="1:7">
      <c r="A176" s="344" t="s">
        <v>2841</v>
      </c>
      <c r="B176" s="343" t="s">
        <v>2842</v>
      </c>
      <c r="C176" s="389">
        <v>5</v>
      </c>
      <c r="D176" s="389">
        <v>6</v>
      </c>
      <c r="E176" s="350">
        <f t="shared" si="15"/>
        <v>0.2</v>
      </c>
      <c r="F176" s="342" t="str">
        <f t="shared" si="13"/>
        <v>是</v>
      </c>
      <c r="G176" s="326" t="str">
        <f t="shared" si="14"/>
        <v>款</v>
      </c>
    </row>
    <row r="177" s="322" customFormat="1" ht="38.1" customHeight="1" spans="1:7">
      <c r="A177" s="344" t="s">
        <v>2843</v>
      </c>
      <c r="B177" s="345" t="s">
        <v>2844</v>
      </c>
      <c r="C177" s="346"/>
      <c r="D177" s="346"/>
      <c r="E177" s="350" t="str">
        <f t="shared" si="15"/>
        <v/>
      </c>
      <c r="F177" s="342" t="str">
        <f t="shared" si="13"/>
        <v>否</v>
      </c>
      <c r="G177" s="326" t="str">
        <f t="shared" si="14"/>
        <v>项</v>
      </c>
    </row>
    <row r="178" ht="38.1" customHeight="1" spans="1:7">
      <c r="A178" s="344" t="s">
        <v>2845</v>
      </c>
      <c r="B178" s="345" t="s">
        <v>2846</v>
      </c>
      <c r="C178" s="346"/>
      <c r="D178" s="346"/>
      <c r="E178" s="350" t="str">
        <f t="shared" si="15"/>
        <v/>
      </c>
      <c r="F178" s="342" t="str">
        <f t="shared" si="13"/>
        <v>否</v>
      </c>
      <c r="G178" s="326" t="str">
        <f t="shared" si="14"/>
        <v>项</v>
      </c>
    </row>
    <row r="179" ht="38.1" customHeight="1" spans="1:7">
      <c r="A179" s="344" t="s">
        <v>2847</v>
      </c>
      <c r="B179" s="345" t="s">
        <v>2848</v>
      </c>
      <c r="C179" s="346">
        <v>5</v>
      </c>
      <c r="D179" s="346">
        <v>6</v>
      </c>
      <c r="E179" s="350">
        <f t="shared" si="15"/>
        <v>0.2</v>
      </c>
      <c r="F179" s="342" t="str">
        <f t="shared" si="13"/>
        <v>是</v>
      </c>
      <c r="G179" s="326" t="str">
        <f t="shared" si="14"/>
        <v>项</v>
      </c>
    </row>
    <row r="180" ht="38.1" customHeight="1" spans="1:7">
      <c r="A180" s="344" t="s">
        <v>2849</v>
      </c>
      <c r="B180" s="345" t="s">
        <v>2850</v>
      </c>
      <c r="C180" s="346"/>
      <c r="D180" s="346"/>
      <c r="E180" s="350" t="str">
        <f t="shared" si="15"/>
        <v/>
      </c>
      <c r="F180" s="342" t="str">
        <f t="shared" si="13"/>
        <v>否</v>
      </c>
      <c r="G180" s="326" t="str">
        <f t="shared" si="14"/>
        <v>项</v>
      </c>
    </row>
    <row r="181" ht="38.1" customHeight="1" spans="1:7">
      <c r="A181" s="344" t="s">
        <v>2851</v>
      </c>
      <c r="B181" s="345" t="s">
        <v>2852</v>
      </c>
      <c r="C181" s="346"/>
      <c r="D181" s="346"/>
      <c r="E181" s="350" t="str">
        <f t="shared" si="15"/>
        <v/>
      </c>
      <c r="F181" s="342" t="str">
        <f t="shared" si="13"/>
        <v>否</v>
      </c>
      <c r="G181" s="326" t="str">
        <f t="shared" si="14"/>
        <v>项</v>
      </c>
    </row>
    <row r="182" ht="38.1" customHeight="1" spans="1:7">
      <c r="A182" s="344" t="s">
        <v>2853</v>
      </c>
      <c r="B182" s="345" t="s">
        <v>2854</v>
      </c>
      <c r="C182" s="346"/>
      <c r="D182" s="346"/>
      <c r="E182" s="350" t="str">
        <f t="shared" si="15"/>
        <v/>
      </c>
      <c r="F182" s="342" t="str">
        <f t="shared" si="13"/>
        <v>否</v>
      </c>
      <c r="G182" s="326" t="str">
        <f t="shared" si="14"/>
        <v>项</v>
      </c>
    </row>
    <row r="183" s="322" customFormat="1" ht="38.1" customHeight="1" spans="1:7">
      <c r="A183" s="344" t="s">
        <v>2855</v>
      </c>
      <c r="B183" s="345" t="s">
        <v>2856</v>
      </c>
      <c r="C183" s="346"/>
      <c r="D183" s="346"/>
      <c r="E183" s="350" t="str">
        <f t="shared" si="15"/>
        <v/>
      </c>
      <c r="F183" s="342" t="str">
        <f t="shared" si="13"/>
        <v>否</v>
      </c>
      <c r="G183" s="326" t="str">
        <f t="shared" si="14"/>
        <v>项</v>
      </c>
    </row>
    <row r="184" ht="38.1" customHeight="1" spans="1:7">
      <c r="A184" s="344" t="s">
        <v>2857</v>
      </c>
      <c r="B184" s="345" t="s">
        <v>2858</v>
      </c>
      <c r="C184" s="346"/>
      <c r="D184" s="346"/>
      <c r="E184" s="350" t="str">
        <f t="shared" si="15"/>
        <v/>
      </c>
      <c r="F184" s="342" t="str">
        <f t="shared" si="13"/>
        <v>否</v>
      </c>
      <c r="G184" s="326" t="str">
        <f t="shared" si="14"/>
        <v>项</v>
      </c>
    </row>
    <row r="185" ht="38.1" customHeight="1" spans="1:7">
      <c r="A185" s="344" t="s">
        <v>2859</v>
      </c>
      <c r="B185" s="343" t="s">
        <v>2860</v>
      </c>
      <c r="C185" s="389">
        <v>1881</v>
      </c>
      <c r="D185" s="389">
        <v>4592</v>
      </c>
      <c r="E185" s="350">
        <f t="shared" si="15"/>
        <v>1.44125465178097</v>
      </c>
      <c r="F185" s="342" t="str">
        <f t="shared" si="13"/>
        <v>是</v>
      </c>
      <c r="G185" s="326" t="str">
        <f t="shared" si="14"/>
        <v>款</v>
      </c>
    </row>
    <row r="186" ht="38.1" customHeight="1" spans="1:7">
      <c r="A186" s="352">
        <v>2296001</v>
      </c>
      <c r="B186" s="345" t="s">
        <v>2861</v>
      </c>
      <c r="C186" s="346"/>
      <c r="D186" s="346"/>
      <c r="E186" s="350" t="str">
        <f t="shared" si="15"/>
        <v/>
      </c>
      <c r="F186" s="342" t="str">
        <f t="shared" si="13"/>
        <v>否</v>
      </c>
      <c r="G186" s="326" t="str">
        <f t="shared" si="14"/>
        <v>项</v>
      </c>
    </row>
    <row r="187" s="322" customFormat="1" ht="38.1" customHeight="1" spans="1:7">
      <c r="A187" s="344" t="s">
        <v>2862</v>
      </c>
      <c r="B187" s="345" t="s">
        <v>2863</v>
      </c>
      <c r="C187" s="346">
        <v>1579</v>
      </c>
      <c r="D187" s="346">
        <v>2924</v>
      </c>
      <c r="E187" s="350">
        <f t="shared" si="15"/>
        <v>0.851804939835339</v>
      </c>
      <c r="F187" s="342" t="str">
        <f t="shared" si="13"/>
        <v>是</v>
      </c>
      <c r="G187" s="326" t="str">
        <f t="shared" si="14"/>
        <v>项</v>
      </c>
    </row>
    <row r="188" ht="38.1" customHeight="1" spans="1:7">
      <c r="A188" s="344" t="s">
        <v>2864</v>
      </c>
      <c r="B188" s="345" t="s">
        <v>2865</v>
      </c>
      <c r="C188" s="346"/>
      <c r="D188" s="346">
        <v>1007</v>
      </c>
      <c r="E188" s="350" t="str">
        <f t="shared" si="15"/>
        <v/>
      </c>
      <c r="F188" s="342" t="str">
        <f t="shared" si="13"/>
        <v>是</v>
      </c>
      <c r="G188" s="326" t="str">
        <f t="shared" si="14"/>
        <v>项</v>
      </c>
    </row>
    <row r="189" ht="38.1" customHeight="1" spans="1:7">
      <c r="A189" s="344" t="s">
        <v>2866</v>
      </c>
      <c r="B189" s="345" t="s">
        <v>2867</v>
      </c>
      <c r="C189" s="346"/>
      <c r="D189" s="346"/>
      <c r="E189" s="350" t="str">
        <f t="shared" si="15"/>
        <v/>
      </c>
      <c r="F189" s="342" t="str">
        <f t="shared" ref="F189:F197" si="16">IF(LEN(A189)=3,"是",IF(B189&lt;&gt;"",IF(SUM(C189:D189)&lt;&gt;0,"是","否"),"是"))</f>
        <v>否</v>
      </c>
      <c r="G189" s="326" t="str">
        <f t="shared" ref="G189:G197" si="17">IF(LEN(A189)=3,"类",IF(LEN(A189)=5,"款","项"))</f>
        <v>项</v>
      </c>
    </row>
    <row r="190" ht="38.1" customHeight="1" spans="1:7">
      <c r="A190" s="344" t="s">
        <v>2868</v>
      </c>
      <c r="B190" s="345" t="s">
        <v>2869</v>
      </c>
      <c r="C190" s="346"/>
      <c r="D190" s="346"/>
      <c r="E190" s="350" t="str">
        <f t="shared" si="15"/>
        <v/>
      </c>
      <c r="F190" s="342" t="str">
        <f t="shared" si="16"/>
        <v>否</v>
      </c>
      <c r="G190" s="326" t="str">
        <f t="shared" si="17"/>
        <v>项</v>
      </c>
    </row>
    <row r="191" ht="38.1" customHeight="1" spans="1:7">
      <c r="A191" s="344" t="s">
        <v>2870</v>
      </c>
      <c r="B191" s="345" t="s">
        <v>2871</v>
      </c>
      <c r="C191" s="346">
        <v>202</v>
      </c>
      <c r="D191" s="346">
        <v>450</v>
      </c>
      <c r="E191" s="350">
        <f t="shared" si="15"/>
        <v>1.22772277227723</v>
      </c>
      <c r="F191" s="342" t="str">
        <f t="shared" si="16"/>
        <v>是</v>
      </c>
      <c r="G191" s="326" t="str">
        <f t="shared" si="17"/>
        <v>项</v>
      </c>
    </row>
    <row r="192" s="322" customFormat="1" ht="38.1" customHeight="1" spans="1:7">
      <c r="A192" s="344" t="s">
        <v>2872</v>
      </c>
      <c r="B192" s="345" t="s">
        <v>2873</v>
      </c>
      <c r="C192" s="346"/>
      <c r="D192" s="346"/>
      <c r="E192" s="350" t="str">
        <f t="shared" si="15"/>
        <v/>
      </c>
      <c r="F192" s="342" t="str">
        <f t="shared" si="16"/>
        <v>否</v>
      </c>
      <c r="G192" s="326" t="str">
        <f t="shared" si="17"/>
        <v>项</v>
      </c>
    </row>
    <row r="193" s="322" customFormat="1" ht="38.1" customHeight="1" spans="1:7">
      <c r="A193" s="344" t="s">
        <v>2874</v>
      </c>
      <c r="B193" s="345" t="s">
        <v>2875</v>
      </c>
      <c r="C193" s="346"/>
      <c r="D193" s="346"/>
      <c r="E193" s="350" t="str">
        <f t="shared" si="15"/>
        <v/>
      </c>
      <c r="F193" s="342" t="str">
        <f t="shared" si="16"/>
        <v>否</v>
      </c>
      <c r="G193" s="326" t="str">
        <f t="shared" si="17"/>
        <v>项</v>
      </c>
    </row>
    <row r="194" s="322" customFormat="1" ht="38.1" customHeight="1" spans="1:7">
      <c r="A194" s="344" t="s">
        <v>2876</v>
      </c>
      <c r="B194" s="345" t="s">
        <v>2877</v>
      </c>
      <c r="C194" s="346"/>
      <c r="D194" s="346"/>
      <c r="E194" s="350" t="str">
        <f t="shared" si="15"/>
        <v/>
      </c>
      <c r="F194" s="342" t="str">
        <f t="shared" si="16"/>
        <v>否</v>
      </c>
      <c r="G194" s="326" t="str">
        <f t="shared" si="17"/>
        <v>项</v>
      </c>
    </row>
    <row r="195" ht="38.1" customHeight="1" spans="1:7">
      <c r="A195" s="344" t="s">
        <v>2878</v>
      </c>
      <c r="B195" s="345" t="s">
        <v>2879</v>
      </c>
      <c r="C195" s="346"/>
      <c r="D195" s="346"/>
      <c r="E195" s="350" t="str">
        <f t="shared" si="15"/>
        <v/>
      </c>
      <c r="F195" s="342" t="str">
        <f t="shared" si="16"/>
        <v>否</v>
      </c>
      <c r="G195" s="326" t="str">
        <f t="shared" si="17"/>
        <v>项</v>
      </c>
    </row>
    <row r="196" s="322" customFormat="1" ht="38.1" customHeight="1" spans="1:7">
      <c r="A196" s="344" t="s">
        <v>2880</v>
      </c>
      <c r="B196" s="345" t="s">
        <v>2881</v>
      </c>
      <c r="C196" s="346">
        <v>100</v>
      </c>
      <c r="D196" s="346">
        <v>211</v>
      </c>
      <c r="E196" s="350">
        <f t="shared" si="15"/>
        <v>1.11</v>
      </c>
      <c r="F196" s="342" t="str">
        <f t="shared" si="16"/>
        <v>是</v>
      </c>
      <c r="G196" s="326" t="str">
        <f t="shared" si="17"/>
        <v>项</v>
      </c>
    </row>
    <row r="197" s="322" customFormat="1" ht="38.1" customHeight="1" spans="1:7">
      <c r="A197" s="338" t="s">
        <v>115</v>
      </c>
      <c r="B197" s="339" t="s">
        <v>2882</v>
      </c>
      <c r="C197" s="386">
        <v>27715</v>
      </c>
      <c r="D197" s="386">
        <v>33319</v>
      </c>
      <c r="E197" s="341">
        <f t="shared" si="15"/>
        <v>0.202200974201696</v>
      </c>
      <c r="F197" s="342" t="str">
        <f t="shared" si="16"/>
        <v>是</v>
      </c>
      <c r="G197" s="326" t="str">
        <f t="shared" si="17"/>
        <v>类</v>
      </c>
    </row>
    <row r="198" s="322" customFormat="1" ht="38.1" customHeight="1" spans="1:7">
      <c r="A198" s="344">
        <v>23204</v>
      </c>
      <c r="B198" s="343" t="s">
        <v>2883</v>
      </c>
      <c r="C198" s="389">
        <v>27715</v>
      </c>
      <c r="D198" s="389">
        <v>33319</v>
      </c>
      <c r="E198" s="350">
        <f t="shared" si="15"/>
        <v>0.202200974201696</v>
      </c>
      <c r="F198" s="342"/>
      <c r="G198" s="326"/>
    </row>
    <row r="199" s="322" customFormat="1" ht="38.1" customHeight="1" spans="1:7">
      <c r="A199" s="344" t="s">
        <v>2884</v>
      </c>
      <c r="B199" s="345" t="s">
        <v>2885</v>
      </c>
      <c r="C199" s="346"/>
      <c r="D199" s="346"/>
      <c r="E199" s="350" t="str">
        <f t="shared" si="15"/>
        <v/>
      </c>
      <c r="F199" s="342" t="str">
        <f t="shared" ref="F199:F254" si="18">IF(LEN(A199)=3,"是",IF(B199&lt;&gt;"",IF(SUM(C199:D199)&lt;&gt;0,"是","否"),"是"))</f>
        <v>否</v>
      </c>
      <c r="G199" s="326" t="str">
        <f t="shared" ref="G199:G253" si="19">IF(LEN(A199)=3,"类",IF(LEN(A199)=5,"款","项"))</f>
        <v>项</v>
      </c>
    </row>
    <row r="200" s="322" customFormat="1" ht="38.1" customHeight="1" spans="1:7">
      <c r="A200" s="344" t="s">
        <v>2886</v>
      </c>
      <c r="B200" s="345" t="s">
        <v>2887</v>
      </c>
      <c r="C200" s="346"/>
      <c r="D200" s="346"/>
      <c r="E200" s="350" t="str">
        <f t="shared" si="15"/>
        <v/>
      </c>
      <c r="F200" s="342" t="str">
        <f t="shared" si="18"/>
        <v>否</v>
      </c>
      <c r="G200" s="326" t="str">
        <f t="shared" si="19"/>
        <v>项</v>
      </c>
    </row>
    <row r="201" s="322" customFormat="1" ht="38.1" customHeight="1" spans="1:7">
      <c r="A201" s="344" t="s">
        <v>2888</v>
      </c>
      <c r="B201" s="345" t="s">
        <v>2889</v>
      </c>
      <c r="C201" s="346"/>
      <c r="D201" s="346"/>
      <c r="E201" s="350" t="str">
        <f t="shared" si="15"/>
        <v/>
      </c>
      <c r="F201" s="342" t="str">
        <f t="shared" si="18"/>
        <v>否</v>
      </c>
      <c r="G201" s="326" t="str">
        <f t="shared" si="19"/>
        <v>项</v>
      </c>
    </row>
    <row r="202" s="322" customFormat="1" ht="38.1" customHeight="1" spans="1:7">
      <c r="A202" s="344" t="s">
        <v>2890</v>
      </c>
      <c r="B202" s="345" t="s">
        <v>2891</v>
      </c>
      <c r="C202" s="346">
        <v>16429</v>
      </c>
      <c r="D202" s="346">
        <v>26415</v>
      </c>
      <c r="E202" s="350">
        <f t="shared" si="15"/>
        <v>0.607827621888125</v>
      </c>
      <c r="F202" s="342" t="str">
        <f t="shared" si="18"/>
        <v>是</v>
      </c>
      <c r="G202" s="326" t="str">
        <f t="shared" si="19"/>
        <v>项</v>
      </c>
    </row>
    <row r="203" s="322" customFormat="1" ht="38.1" customHeight="1" spans="1:7">
      <c r="A203" s="344" t="s">
        <v>2892</v>
      </c>
      <c r="B203" s="345" t="s">
        <v>2893</v>
      </c>
      <c r="C203" s="346"/>
      <c r="D203" s="346"/>
      <c r="E203" s="350" t="str">
        <f t="shared" ref="E203:E255" si="20">IF(C203&gt;0,D203/C203-1,IF(C203&lt;0,-(D203/C203-1),""))</f>
        <v/>
      </c>
      <c r="F203" s="342" t="str">
        <f t="shared" si="18"/>
        <v>否</v>
      </c>
      <c r="G203" s="326" t="str">
        <f t="shared" si="19"/>
        <v>项</v>
      </c>
    </row>
    <row r="204" ht="38.1" customHeight="1" spans="1:7">
      <c r="A204" s="344" t="s">
        <v>2894</v>
      </c>
      <c r="B204" s="345" t="s">
        <v>2895</v>
      </c>
      <c r="C204" s="346"/>
      <c r="D204" s="346"/>
      <c r="E204" s="350" t="str">
        <f t="shared" si="20"/>
        <v/>
      </c>
      <c r="F204" s="342" t="str">
        <f t="shared" si="18"/>
        <v>否</v>
      </c>
      <c r="G204" s="326" t="str">
        <f t="shared" si="19"/>
        <v>项</v>
      </c>
    </row>
    <row r="205" ht="38.1" customHeight="1" spans="1:7">
      <c r="A205" s="344" t="s">
        <v>2896</v>
      </c>
      <c r="B205" s="345" t="s">
        <v>2897</v>
      </c>
      <c r="C205" s="346"/>
      <c r="D205" s="346"/>
      <c r="E205" s="350" t="str">
        <f t="shared" si="20"/>
        <v/>
      </c>
      <c r="F205" s="342" t="str">
        <f t="shared" si="18"/>
        <v>否</v>
      </c>
      <c r="G205" s="326" t="str">
        <f t="shared" si="19"/>
        <v>项</v>
      </c>
    </row>
    <row r="206" ht="38.1" customHeight="1" spans="1:7">
      <c r="A206" s="344" t="s">
        <v>2898</v>
      </c>
      <c r="B206" s="345" t="s">
        <v>2899</v>
      </c>
      <c r="C206" s="346"/>
      <c r="D206" s="346"/>
      <c r="E206" s="350" t="str">
        <f t="shared" si="20"/>
        <v/>
      </c>
      <c r="F206" s="342" t="str">
        <f t="shared" si="18"/>
        <v>否</v>
      </c>
      <c r="G206" s="326" t="str">
        <f t="shared" si="19"/>
        <v>项</v>
      </c>
    </row>
    <row r="207" ht="38.1" customHeight="1" spans="1:7">
      <c r="A207" s="344" t="s">
        <v>2900</v>
      </c>
      <c r="B207" s="345" t="s">
        <v>2901</v>
      </c>
      <c r="C207" s="346"/>
      <c r="D207" s="346"/>
      <c r="E207" s="350" t="str">
        <f t="shared" si="20"/>
        <v/>
      </c>
      <c r="F207" s="342" t="str">
        <f t="shared" si="18"/>
        <v>否</v>
      </c>
      <c r="G207" s="326" t="str">
        <f t="shared" si="19"/>
        <v>项</v>
      </c>
    </row>
    <row r="208" ht="38.1" customHeight="1" spans="1:7">
      <c r="A208" s="344" t="s">
        <v>2902</v>
      </c>
      <c r="B208" s="345" t="s">
        <v>2903</v>
      </c>
      <c r="C208" s="346"/>
      <c r="D208" s="346"/>
      <c r="E208" s="350" t="str">
        <f t="shared" si="20"/>
        <v/>
      </c>
      <c r="F208" s="342" t="str">
        <f t="shared" si="18"/>
        <v>否</v>
      </c>
      <c r="G208" s="326" t="str">
        <f t="shared" si="19"/>
        <v>项</v>
      </c>
    </row>
    <row r="209" ht="38.1" customHeight="1" spans="1:7">
      <c r="A209" s="344" t="s">
        <v>2904</v>
      </c>
      <c r="B209" s="345" t="s">
        <v>2905</v>
      </c>
      <c r="C209" s="346"/>
      <c r="D209" s="346"/>
      <c r="E209" s="350" t="str">
        <f t="shared" si="20"/>
        <v/>
      </c>
      <c r="F209" s="342" t="str">
        <f t="shared" si="18"/>
        <v>否</v>
      </c>
      <c r="G209" s="326" t="str">
        <f t="shared" si="19"/>
        <v>项</v>
      </c>
    </row>
    <row r="210" ht="38.1" customHeight="1" spans="1:7">
      <c r="A210" s="344" t="s">
        <v>2906</v>
      </c>
      <c r="B210" s="345" t="s">
        <v>2907</v>
      </c>
      <c r="C210" s="346">
        <v>4347</v>
      </c>
      <c r="D210" s="346">
        <v>1442</v>
      </c>
      <c r="E210" s="350">
        <f t="shared" si="20"/>
        <v>-0.668276972624799</v>
      </c>
      <c r="F210" s="342" t="str">
        <f t="shared" si="18"/>
        <v>是</v>
      </c>
      <c r="G210" s="326" t="str">
        <f t="shared" si="19"/>
        <v>项</v>
      </c>
    </row>
    <row r="211" s="322" customFormat="1" ht="38.1" customHeight="1" spans="1:7">
      <c r="A211" s="344" t="s">
        <v>2908</v>
      </c>
      <c r="B211" s="345" t="s">
        <v>2909</v>
      </c>
      <c r="C211" s="346"/>
      <c r="D211" s="346"/>
      <c r="E211" s="350" t="str">
        <f t="shared" si="20"/>
        <v/>
      </c>
      <c r="F211" s="342" t="str">
        <f t="shared" si="18"/>
        <v>否</v>
      </c>
      <c r="G211" s="326" t="str">
        <f t="shared" si="19"/>
        <v>项</v>
      </c>
    </row>
    <row r="212" s="322" customFormat="1" ht="38.1" customHeight="1" spans="1:7">
      <c r="A212" s="344" t="s">
        <v>2910</v>
      </c>
      <c r="B212" s="345" t="s">
        <v>2911</v>
      </c>
      <c r="C212" s="346">
        <v>2774</v>
      </c>
      <c r="D212" s="346">
        <v>2368</v>
      </c>
      <c r="E212" s="350">
        <f t="shared" si="20"/>
        <v>-0.146359048305696</v>
      </c>
      <c r="F212" s="342" t="str">
        <f t="shared" si="18"/>
        <v>是</v>
      </c>
      <c r="G212" s="326" t="str">
        <f t="shared" si="19"/>
        <v>项</v>
      </c>
    </row>
    <row r="213" s="322" customFormat="1" ht="38.1" customHeight="1" spans="1:7">
      <c r="A213" s="344" t="s">
        <v>2912</v>
      </c>
      <c r="B213" s="345" t="s">
        <v>2913</v>
      </c>
      <c r="C213" s="346">
        <v>4165</v>
      </c>
      <c r="D213" s="346">
        <v>3094</v>
      </c>
      <c r="E213" s="350">
        <f t="shared" si="20"/>
        <v>-0.257142857142857</v>
      </c>
      <c r="F213" s="342" t="str">
        <f t="shared" si="18"/>
        <v>是</v>
      </c>
      <c r="G213" s="326" t="str">
        <f t="shared" si="19"/>
        <v>项</v>
      </c>
    </row>
    <row r="214" ht="38.1" customHeight="1" spans="1:7">
      <c r="A214" s="344" t="s">
        <v>2914</v>
      </c>
      <c r="B214" s="345" t="s">
        <v>2915</v>
      </c>
      <c r="C214" s="346"/>
      <c r="D214" s="346"/>
      <c r="E214" s="350" t="str">
        <f t="shared" si="20"/>
        <v/>
      </c>
      <c r="F214" s="342" t="str">
        <f t="shared" si="18"/>
        <v>否</v>
      </c>
      <c r="G214" s="326" t="str">
        <f t="shared" si="19"/>
        <v>项</v>
      </c>
    </row>
    <row r="215" s="322" customFormat="1" ht="38.1" customHeight="1" spans="1:7">
      <c r="A215" s="338" t="s">
        <v>117</v>
      </c>
      <c r="B215" s="339" t="s">
        <v>2916</v>
      </c>
      <c r="C215" s="386">
        <v>179</v>
      </c>
      <c r="D215" s="386">
        <v>343</v>
      </c>
      <c r="E215" s="341">
        <f t="shared" si="20"/>
        <v>0.916201117318436</v>
      </c>
      <c r="F215" s="342" t="str">
        <f t="shared" si="18"/>
        <v>是</v>
      </c>
      <c r="G215" s="326" t="str">
        <f t="shared" si="19"/>
        <v>类</v>
      </c>
    </row>
    <row r="216" s="322" customFormat="1" ht="38.1" customHeight="1" spans="1:7">
      <c r="A216" s="352">
        <v>23304</v>
      </c>
      <c r="B216" s="343" t="s">
        <v>2917</v>
      </c>
      <c r="C216" s="389">
        <v>179</v>
      </c>
      <c r="D216" s="389">
        <v>343</v>
      </c>
      <c r="E216" s="350">
        <f t="shared" si="20"/>
        <v>0.916201117318436</v>
      </c>
      <c r="F216" s="342" t="str">
        <f t="shared" si="18"/>
        <v>是</v>
      </c>
      <c r="G216" s="326" t="str">
        <f t="shared" si="19"/>
        <v>款</v>
      </c>
    </row>
    <row r="217" ht="38.1" customHeight="1" spans="1:7">
      <c r="A217" s="344" t="s">
        <v>2918</v>
      </c>
      <c r="B217" s="345" t="s">
        <v>2919</v>
      </c>
      <c r="C217" s="346"/>
      <c r="D217" s="346"/>
      <c r="E217" s="350" t="str">
        <f t="shared" si="20"/>
        <v/>
      </c>
      <c r="F217" s="342" t="str">
        <f t="shared" si="18"/>
        <v>否</v>
      </c>
      <c r="G217" s="326" t="str">
        <f t="shared" si="19"/>
        <v>项</v>
      </c>
    </row>
    <row r="218" s="322" customFormat="1" ht="38.1" customHeight="1" spans="1:7">
      <c r="A218" s="344" t="s">
        <v>2920</v>
      </c>
      <c r="B218" s="345" t="s">
        <v>2921</v>
      </c>
      <c r="C218" s="346"/>
      <c r="D218" s="346"/>
      <c r="E218" s="350" t="str">
        <f t="shared" si="20"/>
        <v/>
      </c>
      <c r="F218" s="342" t="str">
        <f t="shared" si="18"/>
        <v>否</v>
      </c>
      <c r="G218" s="326" t="str">
        <f t="shared" si="19"/>
        <v>项</v>
      </c>
    </row>
    <row r="219" ht="38.1" customHeight="1" spans="1:7">
      <c r="A219" s="344" t="s">
        <v>2922</v>
      </c>
      <c r="B219" s="345" t="s">
        <v>2923</v>
      </c>
      <c r="C219" s="346"/>
      <c r="D219" s="346"/>
      <c r="E219" s="350" t="str">
        <f t="shared" si="20"/>
        <v/>
      </c>
      <c r="F219" s="342" t="str">
        <f t="shared" si="18"/>
        <v>否</v>
      </c>
      <c r="G219" s="326" t="str">
        <f t="shared" si="19"/>
        <v>项</v>
      </c>
    </row>
    <row r="220" s="322" customFormat="1" ht="38.1" customHeight="1" spans="1:7">
      <c r="A220" s="344" t="s">
        <v>2924</v>
      </c>
      <c r="B220" s="345" t="s">
        <v>2925</v>
      </c>
      <c r="C220" s="346">
        <v>94</v>
      </c>
      <c r="D220" s="346">
        <v>343</v>
      </c>
      <c r="E220" s="350">
        <f t="shared" si="20"/>
        <v>2.64893617021277</v>
      </c>
      <c r="F220" s="342" t="str">
        <f t="shared" si="18"/>
        <v>是</v>
      </c>
      <c r="G220" s="326" t="str">
        <f t="shared" si="19"/>
        <v>项</v>
      </c>
    </row>
    <row r="221" s="322" customFormat="1" ht="38.1" customHeight="1" spans="1:7">
      <c r="A221" s="344" t="s">
        <v>2926</v>
      </c>
      <c r="B221" s="345" t="s">
        <v>2927</v>
      </c>
      <c r="C221" s="346"/>
      <c r="D221" s="346"/>
      <c r="E221" s="350" t="str">
        <f t="shared" si="20"/>
        <v/>
      </c>
      <c r="F221" s="342" t="str">
        <f t="shared" si="18"/>
        <v>否</v>
      </c>
      <c r="G221" s="326" t="str">
        <f t="shared" si="19"/>
        <v>项</v>
      </c>
    </row>
    <row r="222" ht="38.1" customHeight="1" spans="1:7">
      <c r="A222" s="344" t="s">
        <v>2928</v>
      </c>
      <c r="B222" s="345" t="s">
        <v>2929</v>
      </c>
      <c r="C222" s="346"/>
      <c r="D222" s="346"/>
      <c r="E222" s="350" t="str">
        <f t="shared" si="20"/>
        <v/>
      </c>
      <c r="F222" s="342" t="str">
        <f t="shared" si="18"/>
        <v>否</v>
      </c>
      <c r="G222" s="326" t="str">
        <f t="shared" si="19"/>
        <v>项</v>
      </c>
    </row>
    <row r="223" ht="38.1" customHeight="1" spans="1:7">
      <c r="A223" s="344" t="s">
        <v>2930</v>
      </c>
      <c r="B223" s="345" t="s">
        <v>2931</v>
      </c>
      <c r="C223" s="346"/>
      <c r="D223" s="346"/>
      <c r="E223" s="350" t="str">
        <f t="shared" si="20"/>
        <v/>
      </c>
      <c r="F223" s="342" t="str">
        <f t="shared" si="18"/>
        <v>否</v>
      </c>
      <c r="G223" s="326" t="str">
        <f t="shared" si="19"/>
        <v>项</v>
      </c>
    </row>
    <row r="224" ht="38.1" customHeight="1" spans="1:7">
      <c r="A224" s="344" t="s">
        <v>2932</v>
      </c>
      <c r="B224" s="345" t="s">
        <v>2933</v>
      </c>
      <c r="C224" s="346"/>
      <c r="D224" s="346"/>
      <c r="E224" s="350" t="str">
        <f t="shared" si="20"/>
        <v/>
      </c>
      <c r="F224" s="342" t="str">
        <f t="shared" si="18"/>
        <v>否</v>
      </c>
      <c r="G224" s="326" t="str">
        <f t="shared" si="19"/>
        <v>项</v>
      </c>
    </row>
    <row r="225" ht="38.1" customHeight="1" spans="1:7">
      <c r="A225" s="344" t="s">
        <v>2934</v>
      </c>
      <c r="B225" s="345" t="s">
        <v>2935</v>
      </c>
      <c r="C225" s="346"/>
      <c r="D225" s="346"/>
      <c r="E225" s="350" t="str">
        <f t="shared" si="20"/>
        <v/>
      </c>
      <c r="F225" s="342" t="str">
        <f t="shared" si="18"/>
        <v>否</v>
      </c>
      <c r="G225" s="326" t="str">
        <f t="shared" si="19"/>
        <v>项</v>
      </c>
    </row>
    <row r="226" ht="38.1" customHeight="1" spans="1:7">
      <c r="A226" s="344" t="s">
        <v>2936</v>
      </c>
      <c r="B226" s="345" t="s">
        <v>2937</v>
      </c>
      <c r="C226" s="346"/>
      <c r="D226" s="346"/>
      <c r="E226" s="350" t="str">
        <f t="shared" si="20"/>
        <v/>
      </c>
      <c r="F226" s="342" t="str">
        <f t="shared" si="18"/>
        <v>否</v>
      </c>
      <c r="G226" s="326" t="str">
        <f t="shared" si="19"/>
        <v>项</v>
      </c>
    </row>
    <row r="227" ht="38.1" customHeight="1" spans="1:7">
      <c r="A227" s="344" t="s">
        <v>2938</v>
      </c>
      <c r="B227" s="345" t="s">
        <v>2939</v>
      </c>
      <c r="C227" s="346"/>
      <c r="D227" s="346"/>
      <c r="E227" s="350" t="str">
        <f t="shared" si="20"/>
        <v/>
      </c>
      <c r="F227" s="342" t="str">
        <f t="shared" si="18"/>
        <v>否</v>
      </c>
      <c r="G227" s="326" t="str">
        <f t="shared" si="19"/>
        <v>项</v>
      </c>
    </row>
    <row r="228" ht="38.1" customHeight="1" spans="1:7">
      <c r="A228" s="344" t="s">
        <v>2940</v>
      </c>
      <c r="B228" s="345" t="s">
        <v>2941</v>
      </c>
      <c r="C228" s="346">
        <v>54</v>
      </c>
      <c r="D228" s="346"/>
      <c r="E228" s="350">
        <f t="shared" si="20"/>
        <v>-1</v>
      </c>
      <c r="F228" s="342" t="str">
        <f t="shared" si="18"/>
        <v>是</v>
      </c>
      <c r="G228" s="326" t="str">
        <f t="shared" si="19"/>
        <v>项</v>
      </c>
    </row>
    <row r="229" ht="38.1" customHeight="1" spans="1:7">
      <c r="A229" s="344" t="s">
        <v>2942</v>
      </c>
      <c r="B229" s="345" t="s">
        <v>2943</v>
      </c>
      <c r="C229" s="346"/>
      <c r="D229" s="346"/>
      <c r="E229" s="350" t="str">
        <f t="shared" si="20"/>
        <v/>
      </c>
      <c r="F229" s="342" t="str">
        <f t="shared" si="18"/>
        <v>否</v>
      </c>
      <c r="G229" s="326" t="str">
        <f t="shared" si="19"/>
        <v>项</v>
      </c>
    </row>
    <row r="230" s="322" customFormat="1" ht="38.1" customHeight="1" spans="1:7">
      <c r="A230" s="344" t="s">
        <v>2944</v>
      </c>
      <c r="B230" s="345" t="s">
        <v>2945</v>
      </c>
      <c r="C230" s="346">
        <v>24</v>
      </c>
      <c r="D230" s="346"/>
      <c r="E230" s="350">
        <f t="shared" si="20"/>
        <v>-1</v>
      </c>
      <c r="F230" s="342" t="str">
        <f t="shared" si="18"/>
        <v>是</v>
      </c>
      <c r="G230" s="326" t="str">
        <f t="shared" si="19"/>
        <v>项</v>
      </c>
    </row>
    <row r="231" ht="38.1" customHeight="1" spans="1:7">
      <c r="A231" s="344" t="s">
        <v>2946</v>
      </c>
      <c r="B231" s="345" t="s">
        <v>2947</v>
      </c>
      <c r="C231" s="346">
        <v>7</v>
      </c>
      <c r="D231" s="346"/>
      <c r="E231" s="350">
        <f t="shared" si="20"/>
        <v>-1</v>
      </c>
      <c r="F231" s="342" t="str">
        <f t="shared" si="18"/>
        <v>是</v>
      </c>
      <c r="G231" s="326" t="str">
        <f t="shared" si="19"/>
        <v>项</v>
      </c>
    </row>
    <row r="232" ht="38.1" customHeight="1" spans="1:7">
      <c r="A232" s="344" t="s">
        <v>2948</v>
      </c>
      <c r="B232" s="345" t="s">
        <v>2949</v>
      </c>
      <c r="C232" s="346"/>
      <c r="D232" s="346"/>
      <c r="E232" s="350" t="str">
        <f t="shared" si="20"/>
        <v/>
      </c>
      <c r="F232" s="342" t="str">
        <f t="shared" si="18"/>
        <v>否</v>
      </c>
      <c r="G232" s="326" t="str">
        <f t="shared" si="19"/>
        <v>项</v>
      </c>
    </row>
    <row r="233" ht="38.1" customHeight="1" spans="1:7">
      <c r="A233" s="351" t="s">
        <v>2950</v>
      </c>
      <c r="B233" s="339" t="s">
        <v>2951</v>
      </c>
      <c r="C233" s="386"/>
      <c r="D233" s="386"/>
      <c r="E233" s="350" t="str">
        <f t="shared" si="20"/>
        <v/>
      </c>
      <c r="F233" s="342" t="str">
        <f t="shared" si="18"/>
        <v>是</v>
      </c>
      <c r="G233" s="326" t="str">
        <f t="shared" si="19"/>
        <v>类</v>
      </c>
    </row>
    <row r="234" ht="38.1" customHeight="1" spans="1:7">
      <c r="A234" s="352" t="s">
        <v>2952</v>
      </c>
      <c r="B234" s="343" t="s">
        <v>2953</v>
      </c>
      <c r="C234" s="389"/>
      <c r="D234" s="389"/>
      <c r="E234" s="350" t="str">
        <f t="shared" si="20"/>
        <v/>
      </c>
      <c r="F234" s="342" t="str">
        <f t="shared" si="18"/>
        <v>否</v>
      </c>
      <c r="G234" s="326" t="str">
        <f t="shared" si="19"/>
        <v>款</v>
      </c>
    </row>
    <row r="235" ht="38.1" customHeight="1" spans="1:7">
      <c r="A235" s="352" t="s">
        <v>2954</v>
      </c>
      <c r="B235" s="345" t="s">
        <v>2955</v>
      </c>
      <c r="C235" s="346"/>
      <c r="D235" s="346"/>
      <c r="E235" s="350" t="str">
        <f t="shared" si="20"/>
        <v/>
      </c>
      <c r="F235" s="342" t="str">
        <f t="shared" si="18"/>
        <v>否</v>
      </c>
      <c r="G235" s="326" t="str">
        <f t="shared" si="19"/>
        <v>项</v>
      </c>
    </row>
    <row r="236" ht="38.1" customHeight="1" spans="1:7">
      <c r="A236" s="352" t="s">
        <v>2956</v>
      </c>
      <c r="B236" s="345" t="s">
        <v>2957</v>
      </c>
      <c r="C236" s="346"/>
      <c r="D236" s="346"/>
      <c r="E236" s="350" t="str">
        <f t="shared" si="20"/>
        <v/>
      </c>
      <c r="F236" s="342" t="str">
        <f t="shared" si="18"/>
        <v>否</v>
      </c>
      <c r="G236" s="326" t="str">
        <f t="shared" si="19"/>
        <v>项</v>
      </c>
    </row>
    <row r="237" ht="38.1" customHeight="1" spans="1:7">
      <c r="A237" s="352" t="s">
        <v>2958</v>
      </c>
      <c r="B237" s="345" t="s">
        <v>2959</v>
      </c>
      <c r="C237" s="346"/>
      <c r="D237" s="346"/>
      <c r="E237" s="350" t="str">
        <f t="shared" si="20"/>
        <v/>
      </c>
      <c r="F237" s="342" t="str">
        <f t="shared" si="18"/>
        <v>否</v>
      </c>
      <c r="G237" s="326" t="str">
        <f t="shared" si="19"/>
        <v>项</v>
      </c>
    </row>
    <row r="238" ht="38.1" customHeight="1" spans="1:7">
      <c r="A238" s="352" t="s">
        <v>2960</v>
      </c>
      <c r="B238" s="345" t="s">
        <v>2961</v>
      </c>
      <c r="C238" s="346"/>
      <c r="D238" s="346"/>
      <c r="E238" s="350" t="str">
        <f t="shared" si="20"/>
        <v/>
      </c>
      <c r="F238" s="342" t="str">
        <f t="shared" si="18"/>
        <v>否</v>
      </c>
      <c r="G238" s="326" t="str">
        <f t="shared" si="19"/>
        <v>项</v>
      </c>
    </row>
    <row r="239" ht="38.1" customHeight="1" spans="1:7">
      <c r="A239" s="352" t="s">
        <v>2962</v>
      </c>
      <c r="B239" s="345" t="s">
        <v>2963</v>
      </c>
      <c r="C239" s="346"/>
      <c r="D239" s="346"/>
      <c r="E239" s="350" t="str">
        <f t="shared" si="20"/>
        <v/>
      </c>
      <c r="F239" s="342" t="str">
        <f t="shared" si="18"/>
        <v>否</v>
      </c>
      <c r="G239" s="326" t="str">
        <f t="shared" si="19"/>
        <v>项</v>
      </c>
    </row>
    <row r="240" ht="38.1" customHeight="1" spans="1:7">
      <c r="A240" s="352" t="s">
        <v>2964</v>
      </c>
      <c r="B240" s="345" t="s">
        <v>2965</v>
      </c>
      <c r="C240" s="346"/>
      <c r="D240" s="346"/>
      <c r="E240" s="350" t="str">
        <f t="shared" si="20"/>
        <v/>
      </c>
      <c r="F240" s="342" t="str">
        <f t="shared" si="18"/>
        <v>否</v>
      </c>
      <c r="G240" s="326" t="str">
        <f t="shared" si="19"/>
        <v>项</v>
      </c>
    </row>
    <row r="241" ht="38.1" customHeight="1" spans="1:7">
      <c r="A241" s="352" t="s">
        <v>2966</v>
      </c>
      <c r="B241" s="345" t="s">
        <v>2967</v>
      </c>
      <c r="C241" s="346"/>
      <c r="D241" s="346"/>
      <c r="E241" s="350" t="str">
        <f t="shared" si="20"/>
        <v/>
      </c>
      <c r="F241" s="342" t="str">
        <f t="shared" si="18"/>
        <v>否</v>
      </c>
      <c r="G241" s="326" t="str">
        <f t="shared" si="19"/>
        <v>项</v>
      </c>
    </row>
    <row r="242" ht="38.1" customHeight="1" spans="1:7">
      <c r="A242" s="352" t="s">
        <v>2968</v>
      </c>
      <c r="B242" s="345" t="s">
        <v>2969</v>
      </c>
      <c r="C242" s="346"/>
      <c r="D242" s="346"/>
      <c r="E242" s="350" t="str">
        <f t="shared" si="20"/>
        <v/>
      </c>
      <c r="F242" s="342" t="str">
        <f t="shared" si="18"/>
        <v>否</v>
      </c>
      <c r="G242" s="326" t="str">
        <f t="shared" si="19"/>
        <v>项</v>
      </c>
    </row>
    <row r="243" ht="38.1" customHeight="1" spans="1:7">
      <c r="A243" s="352" t="s">
        <v>2970</v>
      </c>
      <c r="B243" s="345" t="s">
        <v>2971</v>
      </c>
      <c r="C243" s="346"/>
      <c r="D243" s="346"/>
      <c r="E243" s="350" t="str">
        <f t="shared" si="20"/>
        <v/>
      </c>
      <c r="F243" s="342" t="str">
        <f t="shared" si="18"/>
        <v>否</v>
      </c>
      <c r="G243" s="326" t="str">
        <f t="shared" si="19"/>
        <v>项</v>
      </c>
    </row>
    <row r="244" ht="38.1" customHeight="1" spans="1:7">
      <c r="A244" s="352" t="s">
        <v>2972</v>
      </c>
      <c r="B244" s="345" t="s">
        <v>2973</v>
      </c>
      <c r="C244" s="346"/>
      <c r="D244" s="346"/>
      <c r="E244" s="350" t="str">
        <f t="shared" si="20"/>
        <v/>
      </c>
      <c r="F244" s="342" t="str">
        <f t="shared" si="18"/>
        <v>否</v>
      </c>
      <c r="G244" s="326" t="str">
        <f t="shared" si="19"/>
        <v>项</v>
      </c>
    </row>
    <row r="245" ht="38.1" customHeight="1" spans="1:7">
      <c r="A245" s="352" t="s">
        <v>2974</v>
      </c>
      <c r="B245" s="345" t="s">
        <v>2975</v>
      </c>
      <c r="C245" s="346"/>
      <c r="D245" s="346"/>
      <c r="E245" s="350" t="str">
        <f t="shared" si="20"/>
        <v/>
      </c>
      <c r="F245" s="342" t="str">
        <f t="shared" si="18"/>
        <v>否</v>
      </c>
      <c r="G245" s="326" t="str">
        <f t="shared" si="19"/>
        <v>项</v>
      </c>
    </row>
    <row r="246" ht="38.1" customHeight="1" spans="1:7">
      <c r="A246" s="352" t="s">
        <v>2976</v>
      </c>
      <c r="B246" s="345" t="s">
        <v>2977</v>
      </c>
      <c r="C246" s="346"/>
      <c r="D246" s="346"/>
      <c r="E246" s="350" t="str">
        <f t="shared" si="20"/>
        <v/>
      </c>
      <c r="F246" s="342" t="str">
        <f t="shared" si="18"/>
        <v>否</v>
      </c>
      <c r="G246" s="326" t="str">
        <f t="shared" si="19"/>
        <v>项</v>
      </c>
    </row>
    <row r="247" ht="38.1" customHeight="1" spans="1:7">
      <c r="A247" s="352" t="s">
        <v>2978</v>
      </c>
      <c r="B247" s="343" t="s">
        <v>2979</v>
      </c>
      <c r="C247" s="389"/>
      <c r="D247" s="389"/>
      <c r="E247" s="350" t="str">
        <f t="shared" si="20"/>
        <v/>
      </c>
      <c r="F247" s="342" t="str">
        <f t="shared" si="18"/>
        <v>否</v>
      </c>
      <c r="G247" s="326" t="str">
        <f t="shared" si="19"/>
        <v>款</v>
      </c>
    </row>
    <row r="248" ht="38.1" hidden="1" customHeight="1" spans="1:7">
      <c r="A248" s="352" t="s">
        <v>2980</v>
      </c>
      <c r="B248" s="345" t="s">
        <v>2981</v>
      </c>
      <c r="C248" s="346">
        <v>0</v>
      </c>
      <c r="D248" s="346"/>
      <c r="E248" s="350" t="str">
        <f t="shared" si="20"/>
        <v/>
      </c>
      <c r="F248" s="342" t="str">
        <f t="shared" si="18"/>
        <v>否</v>
      </c>
      <c r="G248" s="326" t="str">
        <f t="shared" si="19"/>
        <v>项</v>
      </c>
    </row>
    <row r="249" ht="38.1" hidden="1" customHeight="1" spans="1:7">
      <c r="A249" s="352" t="s">
        <v>2982</v>
      </c>
      <c r="B249" s="345" t="s">
        <v>2983</v>
      </c>
      <c r="C249" s="346">
        <v>0</v>
      </c>
      <c r="D249" s="346"/>
      <c r="E249" s="350" t="str">
        <f t="shared" si="20"/>
        <v/>
      </c>
      <c r="F249" s="342" t="str">
        <f t="shared" si="18"/>
        <v>否</v>
      </c>
      <c r="G249" s="326" t="str">
        <f t="shared" si="19"/>
        <v>项</v>
      </c>
    </row>
    <row r="250" ht="38.1" hidden="1" customHeight="1" spans="1:7">
      <c r="A250" s="352" t="s">
        <v>2984</v>
      </c>
      <c r="B250" s="345" t="s">
        <v>2985</v>
      </c>
      <c r="C250" s="346">
        <v>0</v>
      </c>
      <c r="D250" s="346"/>
      <c r="E250" s="350" t="str">
        <f t="shared" si="20"/>
        <v/>
      </c>
      <c r="F250" s="342" t="str">
        <f t="shared" si="18"/>
        <v>否</v>
      </c>
      <c r="G250" s="326" t="str">
        <f t="shared" si="19"/>
        <v>项</v>
      </c>
    </row>
    <row r="251" ht="38.1" hidden="1" customHeight="1" spans="1:7">
      <c r="A251" s="352" t="s">
        <v>2986</v>
      </c>
      <c r="B251" s="345" t="s">
        <v>2987</v>
      </c>
      <c r="C251" s="346">
        <v>0</v>
      </c>
      <c r="D251" s="346"/>
      <c r="E251" s="350" t="str">
        <f t="shared" si="20"/>
        <v/>
      </c>
      <c r="F251" s="342" t="str">
        <f t="shared" si="18"/>
        <v>否</v>
      </c>
      <c r="G251" s="326" t="str">
        <f t="shared" si="19"/>
        <v>项</v>
      </c>
    </row>
    <row r="252" ht="38.1" hidden="1" customHeight="1" spans="1:7">
      <c r="A252" s="352" t="s">
        <v>2988</v>
      </c>
      <c r="B252" s="345" t="s">
        <v>2989</v>
      </c>
      <c r="C252" s="346">
        <v>34882</v>
      </c>
      <c r="D252" s="346"/>
      <c r="E252" s="350">
        <f t="shared" si="20"/>
        <v>-1</v>
      </c>
      <c r="F252" s="342" t="str">
        <f t="shared" si="18"/>
        <v>是</v>
      </c>
      <c r="G252" s="326" t="str">
        <f t="shared" si="19"/>
        <v>项</v>
      </c>
    </row>
    <row r="253" ht="38.1" hidden="1" customHeight="1" spans="1:7">
      <c r="A253" s="352" t="s">
        <v>2990</v>
      </c>
      <c r="B253" s="345" t="s">
        <v>2991</v>
      </c>
      <c r="C253" s="346">
        <v>30436</v>
      </c>
      <c r="D253" s="346"/>
      <c r="E253" s="350">
        <f t="shared" si="20"/>
        <v>-1</v>
      </c>
      <c r="F253" s="342" t="str">
        <f t="shared" si="18"/>
        <v>是</v>
      </c>
      <c r="G253" s="326" t="str">
        <f t="shared" si="19"/>
        <v>项</v>
      </c>
    </row>
    <row r="254" ht="38.1" customHeight="1" spans="1:6">
      <c r="A254" s="338"/>
      <c r="B254" s="339"/>
      <c r="C254" s="340"/>
      <c r="D254" s="340"/>
      <c r="E254" s="350" t="str">
        <f t="shared" si="20"/>
        <v/>
      </c>
      <c r="F254" s="342" t="str">
        <f t="shared" si="18"/>
        <v>是</v>
      </c>
    </row>
    <row r="255" ht="38.1" customHeight="1" spans="1:6">
      <c r="A255" s="357"/>
      <c r="B255" s="358" t="s">
        <v>2992</v>
      </c>
      <c r="C255" s="386">
        <f>C4+C20+C31+C89+C115+C167+C171+C197+C215+C233+C233</f>
        <v>183868</v>
      </c>
      <c r="D255" s="386">
        <f>D4+D20+D31+D89+D115+D167+D171+D197+D215+D233+D233</f>
        <v>230539</v>
      </c>
      <c r="E255" s="341">
        <f t="shared" si="20"/>
        <v>0.253828833728544</v>
      </c>
      <c r="F255" s="342" t="str">
        <f t="shared" ref="F255:F263" si="21">IF(LEN(A255)=3,"是",IF(B255&lt;&gt;"",IF(SUM(C255:D255)&lt;&gt;0,"是","否"),"是"))</f>
        <v>是</v>
      </c>
    </row>
    <row r="256" ht="38.1" customHeight="1" spans="1:6">
      <c r="A256" s="410" t="s">
        <v>2993</v>
      </c>
      <c r="B256" s="360" t="s">
        <v>122</v>
      </c>
      <c r="C256" s="411">
        <v>25168</v>
      </c>
      <c r="D256" s="411">
        <v>13960</v>
      </c>
      <c r="E256" s="341"/>
      <c r="F256" s="342" t="str">
        <f t="shared" si="21"/>
        <v>是</v>
      </c>
    </row>
    <row r="257" ht="38.1" customHeight="1" spans="1:6">
      <c r="A257" s="410" t="s">
        <v>2994</v>
      </c>
      <c r="B257" s="412" t="s">
        <v>2995</v>
      </c>
      <c r="C257" s="413">
        <v>9582</v>
      </c>
      <c r="D257" s="414">
        <v>7560</v>
      </c>
      <c r="E257" s="341"/>
      <c r="F257" s="342" t="str">
        <f t="shared" si="21"/>
        <v>是</v>
      </c>
    </row>
    <row r="258" ht="38.1" customHeight="1" spans="1:7">
      <c r="A258" s="415" t="s">
        <v>2996</v>
      </c>
      <c r="B258" s="368" t="s">
        <v>2997</v>
      </c>
      <c r="C258" s="416">
        <v>9582</v>
      </c>
      <c r="D258" s="417">
        <v>7560</v>
      </c>
      <c r="E258" s="350"/>
      <c r="F258" s="342" t="str">
        <f t="shared" si="21"/>
        <v>是</v>
      </c>
      <c r="G258" s="322"/>
    </row>
    <row r="259" ht="38.1" hidden="1" customHeight="1" spans="1:7">
      <c r="A259" s="415" t="s">
        <v>2998</v>
      </c>
      <c r="B259" s="368" t="s">
        <v>2999</v>
      </c>
      <c r="C259" s="416"/>
      <c r="D259" s="417"/>
      <c r="E259" s="418"/>
      <c r="F259" s="342" t="str">
        <f t="shared" si="21"/>
        <v>否</v>
      </c>
      <c r="G259" s="322"/>
    </row>
    <row r="260" ht="38.1" customHeight="1" spans="1:6">
      <c r="A260" s="419" t="s">
        <v>3000</v>
      </c>
      <c r="B260" s="363" t="s">
        <v>3001</v>
      </c>
      <c r="C260" s="420">
        <v>13669</v>
      </c>
      <c r="D260" s="421">
        <v>6400</v>
      </c>
      <c r="E260" s="350"/>
      <c r="F260" s="342" t="str">
        <f t="shared" si="21"/>
        <v>是</v>
      </c>
    </row>
    <row r="261" ht="38.1" customHeight="1" spans="1:6">
      <c r="A261" s="419" t="s">
        <v>3002</v>
      </c>
      <c r="B261" s="363" t="s">
        <v>3003</v>
      </c>
      <c r="C261" s="420">
        <v>1917</v>
      </c>
      <c r="D261" s="421"/>
      <c r="E261" s="350"/>
      <c r="F261" s="342" t="str">
        <f t="shared" si="21"/>
        <v>是</v>
      </c>
    </row>
    <row r="262" ht="38.1" customHeight="1" spans="1:6">
      <c r="A262" s="419" t="s">
        <v>3004</v>
      </c>
      <c r="B262" s="370" t="s">
        <v>3005</v>
      </c>
      <c r="C262" s="411">
        <v>186650</v>
      </c>
      <c r="D262" s="422">
        <v>77645</v>
      </c>
      <c r="E262" s="350"/>
      <c r="F262" s="342" t="str">
        <f t="shared" si="21"/>
        <v>是</v>
      </c>
    </row>
    <row r="263" ht="38.1" customHeight="1" spans="1:6">
      <c r="A263" s="423"/>
      <c r="B263" s="372" t="s">
        <v>129</v>
      </c>
      <c r="C263" s="411">
        <f>C255+C256+C262</f>
        <v>395686</v>
      </c>
      <c r="D263" s="411">
        <f>D255+D256+D262</f>
        <v>322144</v>
      </c>
      <c r="E263" s="350"/>
      <c r="F263" s="342" t="str">
        <f t="shared" si="21"/>
        <v>是</v>
      </c>
    </row>
    <row r="264" spans="3:3">
      <c r="C264" s="424"/>
    </row>
    <row r="266" spans="3:3">
      <c r="C266" s="424"/>
    </row>
    <row r="268" spans="3:3">
      <c r="C268" s="424"/>
    </row>
    <row r="269" spans="3:3">
      <c r="C269" s="424"/>
    </row>
    <row r="271" spans="3:3">
      <c r="C271" s="424"/>
    </row>
    <row r="272" spans="3:3">
      <c r="C272" s="424"/>
    </row>
    <row r="273" spans="3:3">
      <c r="C273" s="424"/>
    </row>
    <row r="274" spans="3:3">
      <c r="C274" s="424"/>
    </row>
    <row r="276" spans="3:3">
      <c r="C276" s="424"/>
    </row>
  </sheetData>
  <autoFilter ref="A3:G263">
    <filterColumn colId="5">
      <customFilters>
        <customFilter operator="equal" val="是"/>
      </customFilters>
    </filterColumn>
    <filterColumn colId="6">
      <filters blank="1">
        <filter val="类"/>
        <filter val="款"/>
      </filters>
    </filterColumn>
    <extLst/>
  </autoFilter>
  <mergeCells count="1">
    <mergeCell ref="B1:E1"/>
  </mergeCells>
  <conditionalFormatting sqref="B262">
    <cfRule type="expression" dxfId="1" priority="3" stopIfTrue="1">
      <formula>"len($A:$A)=3"</formula>
    </cfRule>
  </conditionalFormatting>
  <conditionalFormatting sqref="C262">
    <cfRule type="expression" dxfId="1" priority="2" stopIfTrue="1">
      <formula>"len($A:$A)=3"</formula>
    </cfRule>
  </conditionalFormatting>
  <conditionalFormatting sqref="D26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view="pageBreakPreview" zoomScale="80" zoomScaleNormal="115" workbookViewId="0">
      <pane ySplit="3" topLeftCell="A4" activePane="bottomLeft" state="frozen"/>
      <selection/>
      <selection pane="bottomLeft" activeCell="D37" sqref="D37"/>
    </sheetView>
  </sheetViews>
  <sheetFormatPr defaultColWidth="9" defaultRowHeight="14.25" outlineLevelCol="5"/>
  <cols>
    <col min="1" max="1" width="15" style="174" customWidth="1"/>
    <col min="2" max="2" width="50.75" style="174" customWidth="1"/>
    <col min="3" max="4" width="20.625" style="174" customWidth="1"/>
    <col min="5" max="5" width="20.625" style="377" customWidth="1"/>
    <col min="6" max="6" width="3.75" style="174" customWidth="1"/>
    <col min="7" max="16384" width="9" style="174"/>
  </cols>
  <sheetData>
    <row r="1" ht="45" customHeight="1" spans="1:6">
      <c r="A1" s="175"/>
      <c r="B1" s="378" t="s">
        <v>3006</v>
      </c>
      <c r="C1" s="378"/>
      <c r="D1" s="378"/>
      <c r="E1" s="378"/>
      <c r="F1" s="175"/>
    </row>
    <row r="2" s="375" customFormat="1" ht="20.1" customHeight="1" spans="1:6">
      <c r="A2" s="379"/>
      <c r="B2" s="380"/>
      <c r="C2" s="381"/>
      <c r="D2" s="380"/>
      <c r="E2" s="382" t="s">
        <v>2</v>
      </c>
      <c r="F2" s="379"/>
    </row>
    <row r="3" s="376" customFormat="1" ht="45" customHeight="1" spans="1:6">
      <c r="A3" s="383" t="s">
        <v>3</v>
      </c>
      <c r="B3" s="384" t="s">
        <v>4</v>
      </c>
      <c r="C3" s="194" t="s">
        <v>131</v>
      </c>
      <c r="D3" s="194" t="s">
        <v>6</v>
      </c>
      <c r="E3" s="194" t="s">
        <v>132</v>
      </c>
      <c r="F3" s="385" t="s">
        <v>8</v>
      </c>
    </row>
    <row r="4" s="376" customFormat="1" ht="36" customHeight="1" spans="1:6">
      <c r="A4" s="344" t="s">
        <v>2498</v>
      </c>
      <c r="B4" s="339" t="s">
        <v>2499</v>
      </c>
      <c r="C4" s="386"/>
      <c r="D4" s="386"/>
      <c r="E4" s="341"/>
      <c r="F4" s="387" t="str">
        <f t="shared" ref="F4:F29" si="0">IF(LEN(A4)=7,"是",IF(B4&lt;&gt;"",IF(SUM(C4:D4)&lt;&gt;0,"是","否"),"是"))</f>
        <v>是</v>
      </c>
    </row>
    <row r="5" ht="36" customHeight="1" spans="1:6">
      <c r="A5" s="344" t="s">
        <v>2500</v>
      </c>
      <c r="B5" s="339" t="s">
        <v>2501</v>
      </c>
      <c r="C5" s="386"/>
      <c r="D5" s="386"/>
      <c r="E5" s="388"/>
      <c r="F5" s="387" t="str">
        <f t="shared" si="0"/>
        <v>是</v>
      </c>
    </row>
    <row r="6" ht="36" customHeight="1" spans="1:6">
      <c r="A6" s="344" t="s">
        <v>2502</v>
      </c>
      <c r="B6" s="339" t="s">
        <v>2503</v>
      </c>
      <c r="C6" s="386"/>
      <c r="D6" s="386"/>
      <c r="E6" s="388"/>
      <c r="F6" s="387" t="str">
        <f t="shared" si="0"/>
        <v>是</v>
      </c>
    </row>
    <row r="7" ht="36" customHeight="1" spans="1:6">
      <c r="A7" s="344" t="s">
        <v>2504</v>
      </c>
      <c r="B7" s="339" t="s">
        <v>2505</v>
      </c>
      <c r="C7" s="386"/>
      <c r="D7" s="386"/>
      <c r="E7" s="388"/>
      <c r="F7" s="387" t="str">
        <f t="shared" si="0"/>
        <v>是</v>
      </c>
    </row>
    <row r="8" ht="36" customHeight="1" spans="1:6">
      <c r="A8" s="344" t="s">
        <v>2506</v>
      </c>
      <c r="B8" s="339" t="s">
        <v>2507</v>
      </c>
      <c r="C8" s="386"/>
      <c r="D8" s="386"/>
      <c r="E8" s="388"/>
      <c r="F8" s="387" t="str">
        <f t="shared" si="0"/>
        <v>是</v>
      </c>
    </row>
    <row r="9" ht="36" customHeight="1" spans="1:6">
      <c r="A9" s="344" t="s">
        <v>2508</v>
      </c>
      <c r="B9" s="339" t="s">
        <v>2509</v>
      </c>
      <c r="C9" s="386"/>
      <c r="D9" s="386"/>
      <c r="E9" s="388"/>
      <c r="F9" s="387" t="str">
        <f t="shared" si="0"/>
        <v>是</v>
      </c>
    </row>
    <row r="10" ht="36" customHeight="1" spans="1:6">
      <c r="A10" s="344" t="s">
        <v>2510</v>
      </c>
      <c r="B10" s="339" t="s">
        <v>2511</v>
      </c>
      <c r="C10" s="386">
        <f>SUM(C11:C15)</f>
        <v>190000</v>
      </c>
      <c r="D10" s="386">
        <f>SUM(D11:D15)</f>
        <v>191400</v>
      </c>
      <c r="E10" s="388">
        <f t="shared" ref="E10:E15" si="1">IF(C10&gt;0,D10/C10-1,IF(C10&lt;0,-(D10/C10-1),""))</f>
        <v>0.00736842105263147</v>
      </c>
      <c r="F10" s="387" t="str">
        <f t="shared" si="0"/>
        <v>是</v>
      </c>
    </row>
    <row r="11" ht="36" customHeight="1" spans="1:6">
      <c r="A11" s="344" t="s">
        <v>2512</v>
      </c>
      <c r="B11" s="345" t="s">
        <v>2513</v>
      </c>
      <c r="C11" s="389">
        <v>161306</v>
      </c>
      <c r="D11" s="389">
        <v>173185</v>
      </c>
      <c r="E11" s="390">
        <f t="shared" si="1"/>
        <v>0.0736426419352039</v>
      </c>
      <c r="F11" s="169" t="str">
        <f t="shared" si="0"/>
        <v>是</v>
      </c>
    </row>
    <row r="12" ht="36" customHeight="1" spans="1:6">
      <c r="A12" s="344" t="s">
        <v>2514</v>
      </c>
      <c r="B12" s="345" t="s">
        <v>2515</v>
      </c>
      <c r="C12" s="389">
        <v>570</v>
      </c>
      <c r="D12" s="389">
        <v>390</v>
      </c>
      <c r="E12" s="390">
        <f t="shared" si="1"/>
        <v>-0.315789473684211</v>
      </c>
      <c r="F12" s="387" t="str">
        <f t="shared" si="0"/>
        <v>是</v>
      </c>
    </row>
    <row r="13" ht="36" customHeight="1" spans="1:6">
      <c r="A13" s="344" t="s">
        <v>2516</v>
      </c>
      <c r="B13" s="345" t="s">
        <v>2517</v>
      </c>
      <c r="C13" s="389">
        <v>25500</v>
      </c>
      <c r="D13" s="389">
        <v>17825</v>
      </c>
      <c r="E13" s="390">
        <f t="shared" si="1"/>
        <v>-0.300980392156863</v>
      </c>
      <c r="F13" s="387" t="str">
        <f t="shared" si="0"/>
        <v>是</v>
      </c>
    </row>
    <row r="14" ht="36" customHeight="1" spans="1:6">
      <c r="A14" s="344" t="s">
        <v>2518</v>
      </c>
      <c r="B14" s="345" t="s">
        <v>2519</v>
      </c>
      <c r="C14" s="389"/>
      <c r="D14" s="389"/>
      <c r="E14" s="390" t="str">
        <f t="shared" si="1"/>
        <v/>
      </c>
      <c r="F14" s="387" t="str">
        <f t="shared" si="0"/>
        <v>否</v>
      </c>
    </row>
    <row r="15" ht="36" customHeight="1" spans="1:6">
      <c r="A15" s="344" t="s">
        <v>2520</v>
      </c>
      <c r="B15" s="343" t="s">
        <v>2521</v>
      </c>
      <c r="C15" s="389">
        <v>2624</v>
      </c>
      <c r="D15" s="389"/>
      <c r="E15" s="390">
        <f t="shared" si="1"/>
        <v>-1</v>
      </c>
      <c r="F15" s="387" t="str">
        <f t="shared" si="0"/>
        <v>是</v>
      </c>
    </row>
    <row r="16" ht="36" customHeight="1" spans="1:6">
      <c r="A16" s="391" t="s">
        <v>2522</v>
      </c>
      <c r="B16" s="181" t="s">
        <v>2523</v>
      </c>
      <c r="C16" s="386"/>
      <c r="D16" s="386"/>
      <c r="E16" s="390" t="str">
        <f t="shared" ref="E16:E29" si="2">IF(C16&gt;0,D16/C16-1,IF(C16&lt;0,-(D16/C16-1),""))</f>
        <v/>
      </c>
      <c r="F16" s="387" t="str">
        <f t="shared" si="0"/>
        <v>是</v>
      </c>
    </row>
    <row r="17" ht="36" customHeight="1" spans="1:6">
      <c r="A17" s="391" t="s">
        <v>2524</v>
      </c>
      <c r="B17" s="181" t="s">
        <v>2525</v>
      </c>
      <c r="C17" s="386"/>
      <c r="D17" s="386"/>
      <c r="E17" s="390" t="str">
        <f t="shared" si="2"/>
        <v/>
      </c>
      <c r="F17" s="387" t="str">
        <f t="shared" si="0"/>
        <v>是</v>
      </c>
    </row>
    <row r="18" ht="36" customHeight="1" spans="1:6">
      <c r="A18" s="391" t="s">
        <v>2526</v>
      </c>
      <c r="B18" s="207" t="s">
        <v>2527</v>
      </c>
      <c r="C18" s="389"/>
      <c r="D18" s="389"/>
      <c r="E18" s="390" t="str">
        <f t="shared" si="2"/>
        <v/>
      </c>
      <c r="F18" s="387" t="str">
        <f t="shared" si="0"/>
        <v>否</v>
      </c>
    </row>
    <row r="19" ht="36" customHeight="1" spans="1:6">
      <c r="A19" s="391" t="s">
        <v>2528</v>
      </c>
      <c r="B19" s="207" t="s">
        <v>2529</v>
      </c>
      <c r="C19" s="389"/>
      <c r="D19" s="389"/>
      <c r="E19" s="390" t="str">
        <f t="shared" si="2"/>
        <v/>
      </c>
      <c r="F19" s="387" t="str">
        <f t="shared" si="0"/>
        <v>否</v>
      </c>
    </row>
    <row r="20" ht="36" customHeight="1" spans="1:6">
      <c r="A20" s="391" t="s">
        <v>2530</v>
      </c>
      <c r="B20" s="181" t="s">
        <v>2531</v>
      </c>
      <c r="C20" s="386"/>
      <c r="D20" s="386"/>
      <c r="E20" s="390" t="str">
        <f t="shared" si="2"/>
        <v/>
      </c>
      <c r="F20" s="387" t="str">
        <f t="shared" si="0"/>
        <v>是</v>
      </c>
    </row>
    <row r="21" ht="36" customHeight="1" spans="1:6">
      <c r="A21" s="391" t="s">
        <v>2532</v>
      </c>
      <c r="B21" s="181" t="s">
        <v>2533</v>
      </c>
      <c r="C21" s="386"/>
      <c r="D21" s="386"/>
      <c r="E21" s="390" t="str">
        <f t="shared" si="2"/>
        <v/>
      </c>
      <c r="F21" s="387" t="str">
        <f t="shared" si="0"/>
        <v>是</v>
      </c>
    </row>
    <row r="22" ht="36" customHeight="1" spans="1:6">
      <c r="A22" s="391" t="s">
        <v>2534</v>
      </c>
      <c r="B22" s="181" t="s">
        <v>2535</v>
      </c>
      <c r="C22" s="386"/>
      <c r="D22" s="386"/>
      <c r="E22" s="390" t="str">
        <f t="shared" si="2"/>
        <v/>
      </c>
      <c r="F22" s="387" t="str">
        <f t="shared" si="0"/>
        <v>是</v>
      </c>
    </row>
    <row r="23" ht="36" customHeight="1" spans="1:6">
      <c r="A23" s="344" t="s">
        <v>2536</v>
      </c>
      <c r="B23" s="339" t="s">
        <v>2537</v>
      </c>
      <c r="C23" s="386"/>
      <c r="D23" s="386"/>
      <c r="E23" s="390" t="str">
        <f t="shared" si="2"/>
        <v/>
      </c>
      <c r="F23" s="387" t="str">
        <f t="shared" si="0"/>
        <v>是</v>
      </c>
    </row>
    <row r="24" ht="36" customHeight="1" spans="1:6">
      <c r="A24" s="344" t="s">
        <v>2538</v>
      </c>
      <c r="B24" s="339" t="s">
        <v>2539</v>
      </c>
      <c r="C24" s="386">
        <v>2500</v>
      </c>
      <c r="D24" s="386">
        <v>3200</v>
      </c>
      <c r="E24" s="388">
        <f t="shared" si="2"/>
        <v>0.28</v>
      </c>
      <c r="F24" s="387" t="str">
        <f t="shared" si="0"/>
        <v>是</v>
      </c>
    </row>
    <row r="25" ht="36" customHeight="1" spans="1:6">
      <c r="A25" s="344" t="s">
        <v>2540</v>
      </c>
      <c r="B25" s="339" t="s">
        <v>2541</v>
      </c>
      <c r="C25" s="386"/>
      <c r="D25" s="386"/>
      <c r="E25" s="388" t="str">
        <f t="shared" si="2"/>
        <v/>
      </c>
      <c r="F25" s="387" t="str">
        <f t="shared" si="0"/>
        <v>是</v>
      </c>
    </row>
    <row r="26" ht="36" customHeight="1" spans="1:6">
      <c r="A26" s="344" t="s">
        <v>2542</v>
      </c>
      <c r="B26" s="339" t="s">
        <v>2543</v>
      </c>
      <c r="C26" s="386"/>
      <c r="D26" s="386"/>
      <c r="E26" s="388" t="str">
        <f t="shared" si="2"/>
        <v/>
      </c>
      <c r="F26" s="387" t="str">
        <f t="shared" si="0"/>
        <v>是</v>
      </c>
    </row>
    <row r="27" ht="36" customHeight="1" spans="1:6">
      <c r="A27" s="344" t="s">
        <v>2544</v>
      </c>
      <c r="B27" s="339" t="s">
        <v>2545</v>
      </c>
      <c r="C27" s="386"/>
      <c r="D27" s="386"/>
      <c r="E27" s="388" t="str">
        <f t="shared" si="2"/>
        <v/>
      </c>
      <c r="F27" s="387" t="str">
        <f t="shared" si="0"/>
        <v>否</v>
      </c>
    </row>
    <row r="28" ht="36" customHeight="1" spans="1:6">
      <c r="A28" s="344"/>
      <c r="B28" s="343"/>
      <c r="C28" s="389"/>
      <c r="D28" s="389"/>
      <c r="E28" s="390" t="str">
        <f t="shared" si="2"/>
        <v/>
      </c>
      <c r="F28" s="169" t="str">
        <f t="shared" si="0"/>
        <v>是</v>
      </c>
    </row>
    <row r="29" ht="36" customHeight="1" spans="1:6">
      <c r="A29" s="357"/>
      <c r="B29" s="358" t="s">
        <v>3007</v>
      </c>
      <c r="C29" s="386">
        <f>C10+C24+C27</f>
        <v>192500</v>
      </c>
      <c r="D29" s="386">
        <f>D10+D24+D27</f>
        <v>194600</v>
      </c>
      <c r="E29" s="388">
        <f t="shared" si="2"/>
        <v>0.010909090909091</v>
      </c>
      <c r="F29" s="169" t="str">
        <f t="shared" si="0"/>
        <v>是</v>
      </c>
    </row>
    <row r="30" ht="36" customHeight="1" spans="1:6">
      <c r="A30" s="392">
        <v>105</v>
      </c>
      <c r="B30" s="393" t="s">
        <v>2547</v>
      </c>
      <c r="C30" s="394">
        <v>166790</v>
      </c>
      <c r="D30" s="394">
        <v>10974</v>
      </c>
      <c r="E30" s="395"/>
      <c r="F30" s="169" t="str">
        <f t="shared" ref="F30:F38" si="3">IF(LEN(A30)=7,"是",IF(B30&lt;&gt;"",IF(SUM(C30:D30)&lt;&gt;0,"是","否"),"是"))</f>
        <v>是</v>
      </c>
    </row>
    <row r="31" ht="36" customHeight="1" spans="1:6">
      <c r="A31" s="392">
        <v>110</v>
      </c>
      <c r="B31" s="393" t="s">
        <v>61</v>
      </c>
      <c r="C31" s="394">
        <v>8644</v>
      </c>
      <c r="D31" s="394">
        <v>8817</v>
      </c>
      <c r="E31" s="395"/>
      <c r="F31" s="169" t="str">
        <f t="shared" si="3"/>
        <v>是</v>
      </c>
    </row>
    <row r="32" ht="36" customHeight="1" spans="1:6">
      <c r="A32" s="396">
        <v>11004</v>
      </c>
      <c r="B32" s="397" t="s">
        <v>3008</v>
      </c>
      <c r="C32" s="398">
        <v>5220</v>
      </c>
      <c r="D32" s="398">
        <v>6900</v>
      </c>
      <c r="E32" s="399"/>
      <c r="F32" s="169" t="str">
        <f t="shared" si="3"/>
        <v>是</v>
      </c>
    </row>
    <row r="33" ht="36" customHeight="1" spans="1:6">
      <c r="A33" s="396">
        <v>1100401</v>
      </c>
      <c r="B33" s="397" t="s">
        <v>2549</v>
      </c>
      <c r="C33" s="398">
        <v>4100</v>
      </c>
      <c r="D33" s="398">
        <v>6900</v>
      </c>
      <c r="E33" s="399"/>
      <c r="F33" s="169" t="str">
        <f t="shared" si="3"/>
        <v>是</v>
      </c>
    </row>
    <row r="34" ht="36" customHeight="1" spans="1:6">
      <c r="A34" s="396">
        <v>1100402</v>
      </c>
      <c r="B34" s="397" t="s">
        <v>3009</v>
      </c>
      <c r="C34" s="246">
        <v>1120</v>
      </c>
      <c r="D34" s="398"/>
      <c r="E34" s="399"/>
      <c r="F34" s="169" t="str">
        <f t="shared" si="3"/>
        <v>是</v>
      </c>
    </row>
    <row r="35" ht="36" customHeight="1" spans="1:6">
      <c r="A35" s="396">
        <v>11008</v>
      </c>
      <c r="B35" s="397" t="s">
        <v>64</v>
      </c>
      <c r="C35" s="398">
        <v>3424</v>
      </c>
      <c r="D35" s="400">
        <v>1917</v>
      </c>
      <c r="E35" s="399"/>
      <c r="F35" s="169" t="str">
        <f t="shared" si="3"/>
        <v>是</v>
      </c>
    </row>
    <row r="36" ht="36" customHeight="1" spans="1:6">
      <c r="A36" s="401">
        <v>11009</v>
      </c>
      <c r="B36" s="402" t="s">
        <v>65</v>
      </c>
      <c r="C36" s="403"/>
      <c r="D36" s="403"/>
      <c r="E36" s="404"/>
      <c r="F36" s="169" t="str">
        <f t="shared" si="3"/>
        <v>否</v>
      </c>
    </row>
    <row r="37" ht="36" customHeight="1" spans="1:6">
      <c r="A37" s="401"/>
      <c r="B37" s="407" t="s">
        <v>3010</v>
      </c>
      <c r="C37" s="394"/>
      <c r="D37" s="394">
        <v>1575</v>
      </c>
      <c r="E37" s="404"/>
      <c r="F37" s="169"/>
    </row>
    <row r="38" ht="36" customHeight="1" spans="1:6">
      <c r="A38" s="405"/>
      <c r="B38" s="406" t="s">
        <v>69</v>
      </c>
      <c r="C38" s="408">
        <f>C29+C30+C31+C37</f>
        <v>367934</v>
      </c>
      <c r="D38" s="408">
        <f>D29+D30+D31+D37</f>
        <v>215966</v>
      </c>
      <c r="E38" s="395"/>
      <c r="F38" s="169" t="str">
        <f t="shared" si="3"/>
        <v>是</v>
      </c>
    </row>
  </sheetData>
  <autoFilter ref="A1:F38">
    <extLst/>
  </autoFilter>
  <mergeCells count="1">
    <mergeCell ref="B1:E1"/>
  </mergeCells>
  <conditionalFormatting sqref="B30">
    <cfRule type="expression" dxfId="1" priority="9" stopIfTrue="1">
      <formula>"len($A:$A)=3"</formula>
    </cfRule>
  </conditionalFormatting>
  <conditionalFormatting sqref="C32">
    <cfRule type="expression" dxfId="1" priority="1" stopIfTrue="1">
      <formula>"len($A:$A)=3"</formula>
    </cfRule>
  </conditionalFormatting>
  <conditionalFormatting sqref="B31:B34">
    <cfRule type="expression" dxfId="1" priority="5" stopIfTrue="1">
      <formula>"len($A:$A)=3"</formula>
    </cfRule>
  </conditionalFormatting>
  <conditionalFormatting sqref="C30:C31 C33:C34 D31">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37"/>
  <sheetViews>
    <sheetView showGridLines="0" showZeros="0" view="pageBreakPreview" zoomScale="80" zoomScaleNormal="115" workbookViewId="0">
      <pane ySplit="3" topLeftCell="A4" activePane="bottomLeft" state="frozen"/>
      <selection/>
      <selection pane="bottomLeft" activeCell="D35" sqref="D35"/>
    </sheetView>
  </sheetViews>
  <sheetFormatPr defaultColWidth="9" defaultRowHeight="14.25" outlineLevelCol="5"/>
  <cols>
    <col min="1" max="1" width="15" style="174" customWidth="1"/>
    <col min="2" max="2" width="50.75" style="174" customWidth="1"/>
    <col min="3" max="4" width="20.625" style="174" customWidth="1"/>
    <col min="5" max="5" width="20.625" style="377" customWidth="1"/>
    <col min="6" max="6" width="3.75" style="174" customWidth="1"/>
    <col min="7" max="16384" width="9" style="174"/>
  </cols>
  <sheetData>
    <row r="1" ht="45" customHeight="1" spans="1:6">
      <c r="A1" s="175"/>
      <c r="B1" s="378" t="s">
        <v>3011</v>
      </c>
      <c r="C1" s="378"/>
      <c r="D1" s="378"/>
      <c r="E1" s="378"/>
      <c r="F1" s="175"/>
    </row>
    <row r="2" s="375" customFormat="1" ht="20.1" customHeight="1" spans="1:6">
      <c r="A2" s="379"/>
      <c r="B2" s="380"/>
      <c r="C2" s="381"/>
      <c r="D2" s="380"/>
      <c r="E2" s="382" t="s">
        <v>2</v>
      </c>
      <c r="F2" s="379"/>
    </row>
    <row r="3" s="376" customFormat="1" ht="45" customHeight="1" spans="1:6">
      <c r="A3" s="383" t="s">
        <v>3</v>
      </c>
      <c r="B3" s="384" t="s">
        <v>4</v>
      </c>
      <c r="C3" s="194" t="s">
        <v>131</v>
      </c>
      <c r="D3" s="194" t="s">
        <v>6</v>
      </c>
      <c r="E3" s="194" t="s">
        <v>132</v>
      </c>
      <c r="F3" s="385" t="s">
        <v>8</v>
      </c>
    </row>
    <row r="4" s="376" customFormat="1" ht="36" customHeight="1" spans="1:6">
      <c r="A4" s="344" t="s">
        <v>2498</v>
      </c>
      <c r="B4" s="339" t="s">
        <v>2499</v>
      </c>
      <c r="C4" s="386"/>
      <c r="D4" s="386"/>
      <c r="E4" s="341"/>
      <c r="F4" s="387" t="str">
        <f t="shared" ref="F4:F37" si="0">IF(LEN(A4)=7,"是",IF(B4&lt;&gt;"",IF(SUM(C4:D4)&lt;&gt;0,"是","否"),"是"))</f>
        <v>是</v>
      </c>
    </row>
    <row r="5" ht="36" customHeight="1" spans="1:6">
      <c r="A5" s="344" t="s">
        <v>2500</v>
      </c>
      <c r="B5" s="339" t="s">
        <v>2501</v>
      </c>
      <c r="C5" s="386"/>
      <c r="D5" s="386"/>
      <c r="E5" s="388"/>
      <c r="F5" s="387" t="str">
        <f t="shared" si="0"/>
        <v>是</v>
      </c>
    </row>
    <row r="6" ht="36" customHeight="1" spans="1:6">
      <c r="A6" s="344" t="s">
        <v>2502</v>
      </c>
      <c r="B6" s="339" t="s">
        <v>2503</v>
      </c>
      <c r="C6" s="386"/>
      <c r="D6" s="386"/>
      <c r="E6" s="388"/>
      <c r="F6" s="387" t="str">
        <f t="shared" si="0"/>
        <v>是</v>
      </c>
    </row>
    <row r="7" ht="36" customHeight="1" spans="1:6">
      <c r="A7" s="344" t="s">
        <v>2504</v>
      </c>
      <c r="B7" s="339" t="s">
        <v>2505</v>
      </c>
      <c r="C7" s="386"/>
      <c r="D7" s="386"/>
      <c r="E7" s="388"/>
      <c r="F7" s="387" t="str">
        <f t="shared" si="0"/>
        <v>是</v>
      </c>
    </row>
    <row r="8" ht="36" customHeight="1" spans="1:6">
      <c r="A8" s="344" t="s">
        <v>2506</v>
      </c>
      <c r="B8" s="339" t="s">
        <v>2507</v>
      </c>
      <c r="C8" s="386"/>
      <c r="D8" s="386"/>
      <c r="E8" s="388"/>
      <c r="F8" s="387" t="str">
        <f t="shared" si="0"/>
        <v>是</v>
      </c>
    </row>
    <row r="9" ht="36" customHeight="1" spans="1:6">
      <c r="A9" s="344" t="s">
        <v>2508</v>
      </c>
      <c r="B9" s="339" t="s">
        <v>2509</v>
      </c>
      <c r="C9" s="386"/>
      <c r="D9" s="386"/>
      <c r="E9" s="388"/>
      <c r="F9" s="387" t="str">
        <f t="shared" si="0"/>
        <v>是</v>
      </c>
    </row>
    <row r="10" ht="36" customHeight="1" spans="1:6">
      <c r="A10" s="344" t="s">
        <v>2510</v>
      </c>
      <c r="B10" s="339" t="s">
        <v>2511</v>
      </c>
      <c r="C10" s="386">
        <f>SUM(C11:C15)</f>
        <v>40000</v>
      </c>
      <c r="D10" s="386">
        <f>SUM(D11:D15)</f>
        <v>50000</v>
      </c>
      <c r="E10" s="388">
        <f t="shared" ref="E10:E14" si="1">IF(C10&gt;0,D10/C10-1,IF(C10&lt;0,-(D10/C10-1),""))</f>
        <v>0.25</v>
      </c>
      <c r="F10" s="387" t="str">
        <f t="shared" si="0"/>
        <v>是</v>
      </c>
    </row>
    <row r="11" ht="36" customHeight="1" spans="1:6">
      <c r="A11" s="344" t="s">
        <v>2512</v>
      </c>
      <c r="B11" s="345" t="s">
        <v>2513</v>
      </c>
      <c r="C11" s="389">
        <v>22985</v>
      </c>
      <c r="D11" s="389">
        <v>7065</v>
      </c>
      <c r="E11" s="390">
        <f t="shared" si="1"/>
        <v>-0.692625625407875</v>
      </c>
      <c r="F11" s="169" t="str">
        <f t="shared" si="0"/>
        <v>是</v>
      </c>
    </row>
    <row r="12" ht="36" customHeight="1" spans="1:6">
      <c r="A12" s="344" t="s">
        <v>2514</v>
      </c>
      <c r="B12" s="345" t="s">
        <v>2515</v>
      </c>
      <c r="C12" s="389">
        <v>600</v>
      </c>
      <c r="D12" s="389">
        <v>335</v>
      </c>
      <c r="E12" s="390">
        <f t="shared" si="1"/>
        <v>-0.441666666666667</v>
      </c>
      <c r="F12" s="387" t="str">
        <f t="shared" si="0"/>
        <v>是</v>
      </c>
    </row>
    <row r="13" ht="36" customHeight="1" spans="1:6">
      <c r="A13" s="344" t="s">
        <v>2516</v>
      </c>
      <c r="B13" s="345" t="s">
        <v>2517</v>
      </c>
      <c r="C13" s="389">
        <v>16415</v>
      </c>
      <c r="D13" s="389">
        <v>42600</v>
      </c>
      <c r="E13" s="390">
        <f t="shared" si="1"/>
        <v>1.59518732866281</v>
      </c>
      <c r="F13" s="387" t="str">
        <f t="shared" si="0"/>
        <v>是</v>
      </c>
    </row>
    <row r="14" ht="36" customHeight="1" spans="1:6">
      <c r="A14" s="344" t="s">
        <v>2518</v>
      </c>
      <c r="B14" s="345" t="s">
        <v>2519</v>
      </c>
      <c r="C14" s="389"/>
      <c r="D14" s="389">
        <v>0</v>
      </c>
      <c r="E14" s="390" t="str">
        <f t="shared" si="1"/>
        <v/>
      </c>
      <c r="F14" s="387" t="str">
        <f t="shared" si="0"/>
        <v>否</v>
      </c>
    </row>
    <row r="15" ht="36" customHeight="1" spans="1:6">
      <c r="A15" s="344" t="s">
        <v>2520</v>
      </c>
      <c r="B15" s="343" t="s">
        <v>2521</v>
      </c>
      <c r="C15" s="389"/>
      <c r="D15" s="389"/>
      <c r="E15" s="390" t="str">
        <f t="shared" ref="E15:E29" si="2">IF(C15&gt;0,D15/C15-1,IF(C15&lt;0,-(D15/C15-1),""))</f>
        <v/>
      </c>
      <c r="F15" s="387" t="str">
        <f t="shared" si="0"/>
        <v>否</v>
      </c>
    </row>
    <row r="16" ht="36" customHeight="1" spans="1:6">
      <c r="A16" s="391" t="s">
        <v>2522</v>
      </c>
      <c r="B16" s="181" t="s">
        <v>2523</v>
      </c>
      <c r="C16" s="386"/>
      <c r="D16" s="386"/>
      <c r="E16" s="390" t="str">
        <f t="shared" si="2"/>
        <v/>
      </c>
      <c r="F16" s="387" t="str">
        <f t="shared" si="0"/>
        <v>是</v>
      </c>
    </row>
    <row r="17" ht="36" customHeight="1" spans="1:6">
      <c r="A17" s="391" t="s">
        <v>2524</v>
      </c>
      <c r="B17" s="181" t="s">
        <v>2525</v>
      </c>
      <c r="C17" s="386"/>
      <c r="D17" s="386"/>
      <c r="E17" s="390" t="str">
        <f t="shared" si="2"/>
        <v/>
      </c>
      <c r="F17" s="387" t="str">
        <f t="shared" si="0"/>
        <v>是</v>
      </c>
    </row>
    <row r="18" ht="36" customHeight="1" spans="1:6">
      <c r="A18" s="391" t="s">
        <v>2526</v>
      </c>
      <c r="B18" s="207" t="s">
        <v>2527</v>
      </c>
      <c r="C18" s="389"/>
      <c r="D18" s="389"/>
      <c r="E18" s="390" t="str">
        <f t="shared" si="2"/>
        <v/>
      </c>
      <c r="F18" s="387" t="str">
        <f t="shared" si="0"/>
        <v>否</v>
      </c>
    </row>
    <row r="19" ht="36" customHeight="1" spans="1:6">
      <c r="A19" s="391" t="s">
        <v>2528</v>
      </c>
      <c r="B19" s="207" t="s">
        <v>2529</v>
      </c>
      <c r="C19" s="389"/>
      <c r="D19" s="389"/>
      <c r="E19" s="390" t="str">
        <f t="shared" si="2"/>
        <v/>
      </c>
      <c r="F19" s="387" t="str">
        <f t="shared" si="0"/>
        <v>否</v>
      </c>
    </row>
    <row r="20" ht="36" customHeight="1" spans="1:6">
      <c r="A20" s="391" t="s">
        <v>2530</v>
      </c>
      <c r="B20" s="181" t="s">
        <v>2531</v>
      </c>
      <c r="C20" s="386"/>
      <c r="D20" s="386"/>
      <c r="E20" s="390" t="str">
        <f t="shared" si="2"/>
        <v/>
      </c>
      <c r="F20" s="387" t="str">
        <f t="shared" si="0"/>
        <v>是</v>
      </c>
    </row>
    <row r="21" ht="36" customHeight="1" spans="1:6">
      <c r="A21" s="391" t="s">
        <v>2532</v>
      </c>
      <c r="B21" s="181" t="s">
        <v>2533</v>
      </c>
      <c r="C21" s="386"/>
      <c r="D21" s="386"/>
      <c r="E21" s="390" t="str">
        <f t="shared" si="2"/>
        <v/>
      </c>
      <c r="F21" s="387" t="str">
        <f t="shared" si="0"/>
        <v>是</v>
      </c>
    </row>
    <row r="22" ht="36" customHeight="1" spans="1:6">
      <c r="A22" s="391" t="s">
        <v>2534</v>
      </c>
      <c r="B22" s="181" t="s">
        <v>2535</v>
      </c>
      <c r="C22" s="386"/>
      <c r="D22" s="386"/>
      <c r="E22" s="390" t="str">
        <f t="shared" si="2"/>
        <v/>
      </c>
      <c r="F22" s="387" t="str">
        <f t="shared" si="0"/>
        <v>是</v>
      </c>
    </row>
    <row r="23" ht="36" customHeight="1" spans="1:6">
      <c r="A23" s="344" t="s">
        <v>2536</v>
      </c>
      <c r="B23" s="339" t="s">
        <v>2537</v>
      </c>
      <c r="C23" s="386"/>
      <c r="D23" s="386"/>
      <c r="E23" s="390" t="str">
        <f t="shared" si="2"/>
        <v/>
      </c>
      <c r="F23" s="387" t="str">
        <f t="shared" si="0"/>
        <v>是</v>
      </c>
    </row>
    <row r="24" ht="36" customHeight="1" spans="1:6">
      <c r="A24" s="344" t="s">
        <v>2538</v>
      </c>
      <c r="B24" s="339" t="s">
        <v>2539</v>
      </c>
      <c r="C24" s="386"/>
      <c r="D24" s="386"/>
      <c r="E24" s="390" t="str">
        <f t="shared" si="2"/>
        <v/>
      </c>
      <c r="F24" s="387" t="str">
        <f t="shared" si="0"/>
        <v>是</v>
      </c>
    </row>
    <row r="25" ht="36" customHeight="1" spans="1:6">
      <c r="A25" s="344" t="s">
        <v>2540</v>
      </c>
      <c r="B25" s="339" t="s">
        <v>2541</v>
      </c>
      <c r="C25" s="386"/>
      <c r="D25" s="386"/>
      <c r="E25" s="390" t="str">
        <f t="shared" si="2"/>
        <v/>
      </c>
      <c r="F25" s="387" t="str">
        <f t="shared" si="0"/>
        <v>是</v>
      </c>
    </row>
    <row r="26" ht="36" customHeight="1" spans="1:6">
      <c r="A26" s="344" t="s">
        <v>2542</v>
      </c>
      <c r="B26" s="339" t="s">
        <v>2543</v>
      </c>
      <c r="C26" s="386"/>
      <c r="D26" s="386"/>
      <c r="E26" s="390" t="str">
        <f t="shared" si="2"/>
        <v/>
      </c>
      <c r="F26" s="387" t="str">
        <f t="shared" si="0"/>
        <v>是</v>
      </c>
    </row>
    <row r="27" ht="36" customHeight="1" spans="1:6">
      <c r="A27" s="344" t="s">
        <v>2544</v>
      </c>
      <c r="B27" s="339" t="s">
        <v>2545</v>
      </c>
      <c r="C27" s="386"/>
      <c r="D27" s="386"/>
      <c r="E27" s="390" t="str">
        <f t="shared" si="2"/>
        <v/>
      </c>
      <c r="F27" s="387" t="str">
        <f t="shared" si="0"/>
        <v>否</v>
      </c>
    </row>
    <row r="28" ht="36" customHeight="1" spans="1:6">
      <c r="A28" s="344"/>
      <c r="B28" s="343"/>
      <c r="C28" s="389"/>
      <c r="D28" s="389"/>
      <c r="E28" s="390" t="str">
        <f t="shared" si="2"/>
        <v/>
      </c>
      <c r="F28" s="169" t="str">
        <f t="shared" si="0"/>
        <v>是</v>
      </c>
    </row>
    <row r="29" ht="36" customHeight="1" spans="1:6">
      <c r="A29" s="357"/>
      <c r="B29" s="358" t="s">
        <v>3012</v>
      </c>
      <c r="C29" s="386">
        <f>C10</f>
        <v>40000</v>
      </c>
      <c r="D29" s="386">
        <f>D10</f>
        <v>50000</v>
      </c>
      <c r="E29" s="390">
        <f t="shared" si="2"/>
        <v>0.25</v>
      </c>
      <c r="F29" s="169" t="str">
        <f t="shared" si="0"/>
        <v>是</v>
      </c>
    </row>
    <row r="30" ht="36" customHeight="1" spans="1:6">
      <c r="A30" s="392">
        <v>105</v>
      </c>
      <c r="B30" s="393" t="s">
        <v>2547</v>
      </c>
      <c r="C30" s="394"/>
      <c r="D30" s="394">
        <v>57753</v>
      </c>
      <c r="E30" s="395"/>
      <c r="F30" s="169" t="str">
        <f t="shared" si="0"/>
        <v>是</v>
      </c>
    </row>
    <row r="31" ht="36" customHeight="1" spans="1:6">
      <c r="A31" s="392">
        <v>110</v>
      </c>
      <c r="B31" s="393" t="s">
        <v>61</v>
      </c>
      <c r="C31" s="394">
        <v>148</v>
      </c>
      <c r="D31" s="394"/>
      <c r="E31" s="395"/>
      <c r="F31" s="169" t="str">
        <f t="shared" si="0"/>
        <v>是</v>
      </c>
    </row>
    <row r="32" ht="36" customHeight="1" spans="1:6">
      <c r="A32" s="396">
        <v>11004</v>
      </c>
      <c r="B32" s="397" t="s">
        <v>3008</v>
      </c>
      <c r="C32" s="398"/>
      <c r="D32" s="398"/>
      <c r="E32" s="399"/>
      <c r="F32" s="169" t="str">
        <f t="shared" si="0"/>
        <v>否</v>
      </c>
    </row>
    <row r="33" ht="36" customHeight="1" spans="1:6">
      <c r="A33" s="396">
        <v>1100401</v>
      </c>
      <c r="B33" s="397" t="s">
        <v>2549</v>
      </c>
      <c r="C33" s="398"/>
      <c r="D33" s="398"/>
      <c r="E33" s="399"/>
      <c r="F33" s="169" t="str">
        <f t="shared" si="0"/>
        <v>是</v>
      </c>
    </row>
    <row r="34" ht="36" customHeight="1" spans="1:6">
      <c r="A34" s="396">
        <v>1100402</v>
      </c>
      <c r="B34" s="397" t="s">
        <v>3009</v>
      </c>
      <c r="C34" s="246"/>
      <c r="D34" s="398"/>
      <c r="E34" s="399"/>
      <c r="F34" s="169" t="str">
        <f t="shared" si="0"/>
        <v>是</v>
      </c>
    </row>
    <row r="35" ht="36" customHeight="1" spans="1:6">
      <c r="A35" s="396">
        <v>11008</v>
      </c>
      <c r="B35" s="397" t="s">
        <v>64</v>
      </c>
      <c r="C35" s="398">
        <v>148</v>
      </c>
      <c r="D35" s="400"/>
      <c r="E35" s="399"/>
      <c r="F35" s="169" t="str">
        <f t="shared" si="0"/>
        <v>是</v>
      </c>
    </row>
    <row r="36" ht="36" hidden="1" customHeight="1" spans="1:6">
      <c r="A36" s="401">
        <v>11009</v>
      </c>
      <c r="B36" s="402" t="s">
        <v>65</v>
      </c>
      <c r="C36" s="403"/>
      <c r="D36" s="403"/>
      <c r="E36" s="404"/>
      <c r="F36" s="169" t="str">
        <f t="shared" si="0"/>
        <v>否</v>
      </c>
    </row>
    <row r="37" ht="36" customHeight="1" spans="1:6">
      <c r="A37" s="405"/>
      <c r="B37" s="406" t="s">
        <v>69</v>
      </c>
      <c r="C37" s="394">
        <f>C29+C30+C31</f>
        <v>40148</v>
      </c>
      <c r="D37" s="394">
        <f>D29+D30+D31</f>
        <v>107753</v>
      </c>
      <c r="E37" s="395"/>
      <c r="F37" s="169" t="str">
        <f t="shared" si="0"/>
        <v>是</v>
      </c>
    </row>
  </sheetData>
  <autoFilter ref="A3:F37">
    <filterColumn colId="5">
      <customFilters>
        <customFilter operator="equal" val="是"/>
      </customFilters>
    </filterColumn>
    <extLst/>
  </autoFilter>
  <mergeCells count="1">
    <mergeCell ref="B1:E1"/>
  </mergeCells>
  <conditionalFormatting sqref="B30">
    <cfRule type="expression" dxfId="1" priority="3" stopIfTrue="1">
      <formula>"len($A:$A)=3"</formula>
    </cfRule>
  </conditionalFormatting>
  <conditionalFormatting sqref="B31:B34">
    <cfRule type="expression" dxfId="1" priority="2" stopIfTrue="1">
      <formula>"len($A:$A)=3"</formula>
    </cfRule>
  </conditionalFormatting>
  <conditionalFormatting sqref="C30 C31: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0"/>
  <sheetViews>
    <sheetView showGridLines="0" showZeros="0" view="pageBreakPreview" zoomScale="80" zoomScaleNormal="115" workbookViewId="0">
      <pane ySplit="3" topLeftCell="A192" activePane="bottomLeft" state="frozen"/>
      <selection/>
      <selection pane="bottomLeft" activeCell="C211" sqref="C211"/>
    </sheetView>
  </sheetViews>
  <sheetFormatPr defaultColWidth="9" defaultRowHeight="14.25" outlineLevelCol="6"/>
  <cols>
    <col min="1" max="1" width="13.5" style="322" customWidth="1"/>
    <col min="2" max="2" width="50.75" style="322" customWidth="1"/>
    <col min="3" max="4" width="20.625" style="323" customWidth="1"/>
    <col min="5" max="5" width="20.625" style="324" customWidth="1"/>
    <col min="6" max="6" width="3.75" style="325" customWidth="1"/>
    <col min="7" max="16384" width="9" style="322"/>
  </cols>
  <sheetData>
    <row r="1" ht="45" customHeight="1" spans="1:7">
      <c r="A1" s="326"/>
      <c r="B1" s="327" t="s">
        <v>3013</v>
      </c>
      <c r="C1" s="327"/>
      <c r="D1" s="327"/>
      <c r="E1" s="327"/>
      <c r="F1" s="328"/>
      <c r="G1" s="326"/>
    </row>
    <row r="2" s="319" customFormat="1" ht="20.1" customHeight="1" spans="1:7">
      <c r="A2" s="329"/>
      <c r="B2" s="330"/>
      <c r="C2" s="330"/>
      <c r="D2" s="330"/>
      <c r="E2" s="331" t="s">
        <v>2</v>
      </c>
      <c r="F2" s="332"/>
      <c r="G2" s="329"/>
    </row>
    <row r="3" s="320" customFormat="1" ht="45" customHeight="1" spans="1:7">
      <c r="A3" s="333" t="s">
        <v>3</v>
      </c>
      <c r="B3" s="334" t="s">
        <v>4</v>
      </c>
      <c r="C3" s="335" t="s">
        <v>131</v>
      </c>
      <c r="D3" s="335" t="s">
        <v>6</v>
      </c>
      <c r="E3" s="335" t="s">
        <v>132</v>
      </c>
      <c r="F3" s="336" t="s">
        <v>8</v>
      </c>
      <c r="G3" s="337" t="s">
        <v>3014</v>
      </c>
    </row>
    <row r="4" ht="36" customHeight="1" spans="1:7">
      <c r="A4" s="338" t="s">
        <v>83</v>
      </c>
      <c r="B4" s="339" t="s">
        <v>2552</v>
      </c>
      <c r="C4" s="340">
        <v>69</v>
      </c>
      <c r="D4" s="340">
        <v>21</v>
      </c>
      <c r="E4" s="341">
        <f t="shared" ref="E4:E19" si="0">IF(C4&gt;0,D4/C4-1,IF(C4&lt;0,-(D4/C4-1),""))</f>
        <v>-0.695652173913043</v>
      </c>
      <c r="F4" s="342" t="str">
        <f t="shared" ref="F4:F19" si="1">IF(LEN(A4)=3,"是",IF(B4&lt;&gt;"",IF(SUM(C4:D4)&lt;&gt;0,"是","否"),"是"))</f>
        <v>是</v>
      </c>
      <c r="G4" s="326" t="str">
        <f t="shared" ref="G4:G19" si="2">IF(LEN(A4)=3,"类",IF(LEN(A4)=5,"款","项"))</f>
        <v>类</v>
      </c>
    </row>
    <row r="5" ht="36" customHeight="1" spans="1:7">
      <c r="A5" s="338" t="s">
        <v>2553</v>
      </c>
      <c r="B5" s="343" t="s">
        <v>2554</v>
      </c>
      <c r="C5" s="347">
        <v>69</v>
      </c>
      <c r="D5" s="347">
        <v>21</v>
      </c>
      <c r="E5" s="350">
        <f t="shared" si="0"/>
        <v>-0.695652173913043</v>
      </c>
      <c r="F5" s="342" t="str">
        <f t="shared" si="1"/>
        <v>是</v>
      </c>
      <c r="G5" s="326" t="str">
        <f t="shared" si="2"/>
        <v>款</v>
      </c>
    </row>
    <row r="6" ht="36" customHeight="1" spans="1:7">
      <c r="A6" s="344" t="s">
        <v>2555</v>
      </c>
      <c r="B6" s="345" t="s">
        <v>2556</v>
      </c>
      <c r="C6" s="346"/>
      <c r="D6" s="346">
        <v>17</v>
      </c>
      <c r="E6" s="350" t="str">
        <f t="shared" si="0"/>
        <v/>
      </c>
      <c r="F6" s="342" t="str">
        <f t="shared" si="1"/>
        <v>是</v>
      </c>
      <c r="G6" s="326" t="str">
        <f t="shared" si="2"/>
        <v>项</v>
      </c>
    </row>
    <row r="7" ht="36" customHeight="1" spans="1:7">
      <c r="A7" s="344" t="s">
        <v>2557</v>
      </c>
      <c r="B7" s="345" t="s">
        <v>2558</v>
      </c>
      <c r="C7" s="346">
        <v>31</v>
      </c>
      <c r="D7" s="346"/>
      <c r="E7" s="350">
        <f t="shared" si="0"/>
        <v>-1</v>
      </c>
      <c r="F7" s="342" t="str">
        <f t="shared" si="1"/>
        <v>是</v>
      </c>
      <c r="G7" s="326" t="str">
        <f t="shared" si="2"/>
        <v>项</v>
      </c>
    </row>
    <row r="8" ht="36" customHeight="1" spans="1:7">
      <c r="A8" s="344" t="s">
        <v>2559</v>
      </c>
      <c r="B8" s="343" t="s">
        <v>2560</v>
      </c>
      <c r="C8" s="347"/>
      <c r="D8" s="347"/>
      <c r="E8" s="350" t="str">
        <f t="shared" si="0"/>
        <v/>
      </c>
      <c r="F8" s="342" t="str">
        <f t="shared" si="1"/>
        <v>否</v>
      </c>
      <c r="G8" s="326" t="str">
        <f t="shared" si="2"/>
        <v>项</v>
      </c>
    </row>
    <row r="9" ht="36" customHeight="1" spans="1:7">
      <c r="A9" s="344" t="s">
        <v>2561</v>
      </c>
      <c r="B9" s="345" t="s">
        <v>2562</v>
      </c>
      <c r="C9" s="346"/>
      <c r="D9" s="346"/>
      <c r="E9" s="350" t="str">
        <f t="shared" si="0"/>
        <v/>
      </c>
      <c r="F9" s="342" t="str">
        <f t="shared" si="1"/>
        <v>否</v>
      </c>
      <c r="G9" s="326" t="str">
        <f t="shared" si="2"/>
        <v>项</v>
      </c>
    </row>
    <row r="10" ht="36" customHeight="1" spans="1:7">
      <c r="A10" s="344" t="s">
        <v>2563</v>
      </c>
      <c r="B10" s="343" t="s">
        <v>2564</v>
      </c>
      <c r="C10" s="347">
        <v>38</v>
      </c>
      <c r="D10" s="347">
        <v>4</v>
      </c>
      <c r="E10" s="350">
        <f t="shared" si="0"/>
        <v>-0.894736842105263</v>
      </c>
      <c r="F10" s="342" t="str">
        <f t="shared" si="1"/>
        <v>是</v>
      </c>
      <c r="G10" s="326" t="str">
        <f t="shared" si="2"/>
        <v>项</v>
      </c>
    </row>
    <row r="11" ht="36" customHeight="1" spans="1:7">
      <c r="A11" s="338" t="s">
        <v>2565</v>
      </c>
      <c r="B11" s="348" t="s">
        <v>2566</v>
      </c>
      <c r="C11" s="349"/>
      <c r="D11" s="349"/>
      <c r="E11" s="341" t="str">
        <f t="shared" si="0"/>
        <v/>
      </c>
      <c r="F11" s="342" t="str">
        <f t="shared" si="1"/>
        <v>否</v>
      </c>
      <c r="G11" s="326" t="str">
        <f t="shared" si="2"/>
        <v>款</v>
      </c>
    </row>
    <row r="12" ht="36" customHeight="1" spans="1:7">
      <c r="A12" s="344" t="s">
        <v>2567</v>
      </c>
      <c r="B12" s="345" t="s">
        <v>2568</v>
      </c>
      <c r="C12" s="346"/>
      <c r="D12" s="346"/>
      <c r="E12" s="350" t="str">
        <f t="shared" si="0"/>
        <v/>
      </c>
      <c r="F12" s="342" t="str">
        <f t="shared" si="1"/>
        <v>否</v>
      </c>
      <c r="G12" s="326" t="str">
        <f t="shared" si="2"/>
        <v>项</v>
      </c>
    </row>
    <row r="13" ht="36" customHeight="1" spans="1:7">
      <c r="A13" s="344" t="s">
        <v>2569</v>
      </c>
      <c r="B13" s="345" t="s">
        <v>2570</v>
      </c>
      <c r="C13" s="346"/>
      <c r="D13" s="346"/>
      <c r="E13" s="350" t="str">
        <f t="shared" si="0"/>
        <v/>
      </c>
      <c r="F13" s="342" t="str">
        <f t="shared" si="1"/>
        <v>否</v>
      </c>
      <c r="G13" s="326" t="str">
        <f t="shared" si="2"/>
        <v>项</v>
      </c>
    </row>
    <row r="14" ht="36" customHeight="1" spans="1:7">
      <c r="A14" s="344" t="s">
        <v>2571</v>
      </c>
      <c r="B14" s="345" t="s">
        <v>2572</v>
      </c>
      <c r="C14" s="346"/>
      <c r="D14" s="346"/>
      <c r="E14" s="350" t="str">
        <f t="shared" si="0"/>
        <v/>
      </c>
      <c r="F14" s="342" t="str">
        <f t="shared" si="1"/>
        <v>否</v>
      </c>
      <c r="G14" s="326" t="str">
        <f t="shared" si="2"/>
        <v>项</v>
      </c>
    </row>
    <row r="15" ht="36" customHeight="1" spans="1:7">
      <c r="A15" s="344" t="s">
        <v>2573</v>
      </c>
      <c r="B15" s="345" t="s">
        <v>2574</v>
      </c>
      <c r="C15" s="346"/>
      <c r="D15" s="346"/>
      <c r="E15" s="350" t="str">
        <f t="shared" si="0"/>
        <v/>
      </c>
      <c r="F15" s="342" t="str">
        <f t="shared" si="1"/>
        <v>否</v>
      </c>
      <c r="G15" s="326" t="str">
        <f t="shared" si="2"/>
        <v>项</v>
      </c>
    </row>
    <row r="16" ht="36" customHeight="1" spans="1:7">
      <c r="A16" s="344" t="s">
        <v>2575</v>
      </c>
      <c r="B16" s="345" t="s">
        <v>2576</v>
      </c>
      <c r="C16" s="346"/>
      <c r="D16" s="346"/>
      <c r="E16" s="350" t="str">
        <f t="shared" si="0"/>
        <v/>
      </c>
      <c r="F16" s="342" t="str">
        <f t="shared" si="1"/>
        <v>否</v>
      </c>
      <c r="G16" s="326" t="str">
        <f t="shared" si="2"/>
        <v>项</v>
      </c>
    </row>
    <row r="17" ht="36" customHeight="1" spans="1:7">
      <c r="A17" s="338" t="s">
        <v>2577</v>
      </c>
      <c r="B17" s="348" t="s">
        <v>2578</v>
      </c>
      <c r="C17" s="349"/>
      <c r="D17" s="349"/>
      <c r="E17" s="341" t="str">
        <f t="shared" si="0"/>
        <v/>
      </c>
      <c r="F17" s="342" t="str">
        <f t="shared" si="1"/>
        <v>否</v>
      </c>
      <c r="G17" s="326" t="str">
        <f t="shared" si="2"/>
        <v>款</v>
      </c>
    </row>
    <row r="18" ht="36" customHeight="1" spans="1:7">
      <c r="A18" s="344" t="s">
        <v>2579</v>
      </c>
      <c r="B18" s="345" t="s">
        <v>2580</v>
      </c>
      <c r="C18" s="346"/>
      <c r="D18" s="346"/>
      <c r="E18" s="350" t="str">
        <f t="shared" si="0"/>
        <v/>
      </c>
      <c r="F18" s="342" t="str">
        <f t="shared" si="1"/>
        <v>否</v>
      </c>
      <c r="G18" s="326" t="str">
        <f t="shared" si="2"/>
        <v>项</v>
      </c>
    </row>
    <row r="19" ht="36" customHeight="1" spans="1:7">
      <c r="A19" s="344" t="s">
        <v>2581</v>
      </c>
      <c r="B19" s="345" t="s">
        <v>2582</v>
      </c>
      <c r="C19" s="346"/>
      <c r="D19" s="346"/>
      <c r="E19" s="350" t="str">
        <f t="shared" si="0"/>
        <v/>
      </c>
      <c r="F19" s="342" t="str">
        <f t="shared" si="1"/>
        <v>否</v>
      </c>
      <c r="G19" s="326" t="str">
        <f t="shared" si="2"/>
        <v>项</v>
      </c>
    </row>
    <row r="20" ht="36" customHeight="1" spans="1:7">
      <c r="A20" s="338" t="s">
        <v>89</v>
      </c>
      <c r="B20" s="339" t="s">
        <v>2583</v>
      </c>
      <c r="C20" s="340"/>
      <c r="D20" s="340"/>
      <c r="E20" s="374"/>
      <c r="F20" s="342" t="str">
        <f t="shared" ref="F20:F43" si="3">IF(LEN(A20)=3,"是",IF(B20&lt;&gt;"",IF(SUM(C20:D20)&lt;&gt;0,"是","否"),"是"))</f>
        <v>是</v>
      </c>
      <c r="G20" s="326" t="str">
        <f t="shared" ref="G20:G43" si="4">IF(LEN(A20)=3,"类",IF(LEN(A20)=5,"款","项"))</f>
        <v>类</v>
      </c>
    </row>
    <row r="21" ht="36" customHeight="1" spans="1:7">
      <c r="A21" s="338" t="s">
        <v>2584</v>
      </c>
      <c r="B21" s="348" t="s">
        <v>2585</v>
      </c>
      <c r="C21" s="349"/>
      <c r="D21" s="349"/>
      <c r="E21" s="341" t="str">
        <f t="shared" ref="E21:E38" si="5">IF(C21&gt;0,D21/C21-1,IF(C21&lt;0,-(D21/C21-1),""))</f>
        <v/>
      </c>
      <c r="F21" s="342" t="str">
        <f t="shared" si="3"/>
        <v>否</v>
      </c>
      <c r="G21" s="326" t="str">
        <f t="shared" si="4"/>
        <v>款</v>
      </c>
    </row>
    <row r="22" ht="36" customHeight="1" spans="1:7">
      <c r="A22" s="344">
        <v>2116001</v>
      </c>
      <c r="B22" s="345" t="s">
        <v>2586</v>
      </c>
      <c r="C22" s="346"/>
      <c r="D22" s="346"/>
      <c r="E22" s="350" t="str">
        <f t="shared" si="5"/>
        <v/>
      </c>
      <c r="F22" s="342" t="str">
        <f t="shared" si="3"/>
        <v>否</v>
      </c>
      <c r="G22" s="326" t="str">
        <f t="shared" si="4"/>
        <v>项</v>
      </c>
    </row>
    <row r="23" ht="36" customHeight="1" spans="1:7">
      <c r="A23" s="344">
        <v>2116002</v>
      </c>
      <c r="B23" s="345" t="s">
        <v>2587</v>
      </c>
      <c r="C23" s="346"/>
      <c r="D23" s="346"/>
      <c r="E23" s="350" t="str">
        <f t="shared" si="5"/>
        <v/>
      </c>
      <c r="F23" s="342" t="str">
        <f t="shared" si="3"/>
        <v>否</v>
      </c>
      <c r="G23" s="326" t="str">
        <f t="shared" si="4"/>
        <v>项</v>
      </c>
    </row>
    <row r="24" ht="36" customHeight="1" spans="1:7">
      <c r="A24" s="344">
        <v>2116003</v>
      </c>
      <c r="B24" s="345" t="s">
        <v>2588</v>
      </c>
      <c r="C24" s="346"/>
      <c r="D24" s="346"/>
      <c r="E24" s="350" t="str">
        <f t="shared" si="5"/>
        <v/>
      </c>
      <c r="F24" s="342" t="str">
        <f t="shared" si="3"/>
        <v>否</v>
      </c>
      <c r="G24" s="326" t="str">
        <f t="shared" si="4"/>
        <v>项</v>
      </c>
    </row>
    <row r="25" s="321" customFormat="1" ht="36" customHeight="1" spans="1:7">
      <c r="A25" s="344">
        <v>2116099</v>
      </c>
      <c r="B25" s="345" t="s">
        <v>2589</v>
      </c>
      <c r="C25" s="346"/>
      <c r="D25" s="346"/>
      <c r="E25" s="350" t="str">
        <f t="shared" si="5"/>
        <v/>
      </c>
      <c r="F25" s="342" t="str">
        <f t="shared" si="3"/>
        <v>否</v>
      </c>
      <c r="G25" s="326" t="str">
        <f t="shared" si="4"/>
        <v>项</v>
      </c>
    </row>
    <row r="26" ht="36" customHeight="1" spans="1:7">
      <c r="A26" s="338">
        <v>21161</v>
      </c>
      <c r="B26" s="348" t="s">
        <v>2590</v>
      </c>
      <c r="C26" s="349"/>
      <c r="D26" s="349"/>
      <c r="E26" s="341" t="str">
        <f t="shared" si="5"/>
        <v/>
      </c>
      <c r="F26" s="342" t="str">
        <f t="shared" si="3"/>
        <v>否</v>
      </c>
      <c r="G26" s="326" t="str">
        <f t="shared" si="4"/>
        <v>款</v>
      </c>
    </row>
    <row r="27" ht="36" customHeight="1" spans="1:7">
      <c r="A27" s="344">
        <v>2116101</v>
      </c>
      <c r="B27" s="345" t="s">
        <v>2591</v>
      </c>
      <c r="C27" s="346"/>
      <c r="D27" s="346"/>
      <c r="E27" s="350" t="str">
        <f t="shared" si="5"/>
        <v/>
      </c>
      <c r="F27" s="342" t="str">
        <f t="shared" si="3"/>
        <v>否</v>
      </c>
      <c r="G27" s="326" t="str">
        <f t="shared" si="4"/>
        <v>项</v>
      </c>
    </row>
    <row r="28" ht="36" customHeight="1" spans="1:7">
      <c r="A28" s="344">
        <v>2116102</v>
      </c>
      <c r="B28" s="345" t="s">
        <v>2592</v>
      </c>
      <c r="C28" s="346"/>
      <c r="D28" s="346"/>
      <c r="E28" s="350" t="str">
        <f t="shared" si="5"/>
        <v/>
      </c>
      <c r="F28" s="342" t="str">
        <f t="shared" si="3"/>
        <v>否</v>
      </c>
      <c r="G28" s="326" t="str">
        <f t="shared" si="4"/>
        <v>项</v>
      </c>
    </row>
    <row r="29" ht="36" customHeight="1" spans="1:7">
      <c r="A29" s="344">
        <v>2116103</v>
      </c>
      <c r="B29" s="345" t="s">
        <v>2593</v>
      </c>
      <c r="C29" s="346"/>
      <c r="D29" s="346"/>
      <c r="E29" s="350" t="str">
        <f t="shared" si="5"/>
        <v/>
      </c>
      <c r="F29" s="342" t="str">
        <f t="shared" si="3"/>
        <v>否</v>
      </c>
      <c r="G29" s="326" t="str">
        <f t="shared" si="4"/>
        <v>项</v>
      </c>
    </row>
    <row r="30" ht="36" customHeight="1" spans="1:7">
      <c r="A30" s="344">
        <v>2116104</v>
      </c>
      <c r="B30" s="345" t="s">
        <v>2594</v>
      </c>
      <c r="C30" s="346"/>
      <c r="D30" s="346"/>
      <c r="E30" s="350" t="str">
        <f t="shared" si="5"/>
        <v/>
      </c>
      <c r="F30" s="342" t="str">
        <f t="shared" si="3"/>
        <v>否</v>
      </c>
      <c r="G30" s="326" t="str">
        <f t="shared" si="4"/>
        <v>项</v>
      </c>
    </row>
    <row r="31" ht="36" customHeight="1" spans="1:7">
      <c r="A31" s="338" t="s">
        <v>91</v>
      </c>
      <c r="B31" s="339" t="s">
        <v>2595</v>
      </c>
      <c r="C31" s="340">
        <f>C32+C48+C52+C53+C59+C63+C67+C71+C77+C80</f>
        <v>141898</v>
      </c>
      <c r="D31" s="340">
        <f>D32+D48+D52+D53+D59+D63+D67+D71+D77+D80</f>
        <v>141067</v>
      </c>
      <c r="E31" s="341">
        <f t="shared" si="5"/>
        <v>-0.00585631932796793</v>
      </c>
      <c r="F31" s="342" t="str">
        <f t="shared" si="3"/>
        <v>是</v>
      </c>
      <c r="G31" s="326" t="str">
        <f t="shared" si="4"/>
        <v>类</v>
      </c>
    </row>
    <row r="32" ht="36" customHeight="1" spans="1:7">
      <c r="A32" s="338" t="s">
        <v>2596</v>
      </c>
      <c r="B32" s="339" t="s">
        <v>2597</v>
      </c>
      <c r="C32" s="340">
        <v>139398</v>
      </c>
      <c r="D32" s="340">
        <v>134226</v>
      </c>
      <c r="E32" s="341">
        <f t="shared" si="5"/>
        <v>-0.0371023974519004</v>
      </c>
      <c r="F32" s="342" t="str">
        <f t="shared" si="3"/>
        <v>是</v>
      </c>
      <c r="G32" s="326" t="str">
        <f t="shared" si="4"/>
        <v>款</v>
      </c>
    </row>
    <row r="33" ht="36" customHeight="1" spans="1:7">
      <c r="A33" s="344" t="s">
        <v>2598</v>
      </c>
      <c r="B33" s="345" t="s">
        <v>2599</v>
      </c>
      <c r="C33" s="346">
        <v>30300</v>
      </c>
      <c r="D33" s="346">
        <v>25138</v>
      </c>
      <c r="E33" s="350">
        <f t="shared" si="5"/>
        <v>-0.17036303630363</v>
      </c>
      <c r="F33" s="342" t="str">
        <f t="shared" si="3"/>
        <v>是</v>
      </c>
      <c r="G33" s="326" t="str">
        <f t="shared" si="4"/>
        <v>项</v>
      </c>
    </row>
    <row r="34" ht="36" customHeight="1" spans="1:7">
      <c r="A34" s="344" t="s">
        <v>2600</v>
      </c>
      <c r="B34" s="345" t="s">
        <v>2601</v>
      </c>
      <c r="C34" s="346">
        <v>3247</v>
      </c>
      <c r="D34" s="346">
        <v>3833</v>
      </c>
      <c r="E34" s="350">
        <f t="shared" si="5"/>
        <v>0.18047428395442</v>
      </c>
      <c r="F34" s="342" t="str">
        <f t="shared" si="3"/>
        <v>是</v>
      </c>
      <c r="G34" s="326" t="str">
        <f t="shared" si="4"/>
        <v>项</v>
      </c>
    </row>
    <row r="35" ht="36" customHeight="1" spans="1:7">
      <c r="A35" s="344" t="s">
        <v>2602</v>
      </c>
      <c r="B35" s="345" t="s">
        <v>2603</v>
      </c>
      <c r="C35" s="346">
        <v>89777</v>
      </c>
      <c r="D35" s="346">
        <v>80847</v>
      </c>
      <c r="E35" s="350">
        <f t="shared" si="5"/>
        <v>-0.0994686835158225</v>
      </c>
      <c r="F35" s="342" t="str">
        <f t="shared" si="3"/>
        <v>是</v>
      </c>
      <c r="G35" s="326" t="str">
        <f t="shared" si="4"/>
        <v>项</v>
      </c>
    </row>
    <row r="36" ht="36" customHeight="1" spans="1:7">
      <c r="A36" s="344" t="s">
        <v>2604</v>
      </c>
      <c r="B36" s="345" t="s">
        <v>2605</v>
      </c>
      <c r="C36" s="346">
        <v>12949</v>
      </c>
      <c r="D36" s="346">
        <v>16534</v>
      </c>
      <c r="E36" s="350">
        <f t="shared" si="5"/>
        <v>0.276855355625917</v>
      </c>
      <c r="F36" s="342" t="str">
        <f t="shared" si="3"/>
        <v>是</v>
      </c>
      <c r="G36" s="326" t="str">
        <f t="shared" si="4"/>
        <v>项</v>
      </c>
    </row>
    <row r="37" ht="36" customHeight="1" spans="1:7">
      <c r="A37" s="344" t="s">
        <v>2606</v>
      </c>
      <c r="B37" s="345" t="s">
        <v>2607</v>
      </c>
      <c r="C37" s="346">
        <v>2920</v>
      </c>
      <c r="D37" s="346">
        <v>4932</v>
      </c>
      <c r="E37" s="350">
        <f t="shared" si="5"/>
        <v>0.689041095890411</v>
      </c>
      <c r="F37" s="342" t="str">
        <f t="shared" si="3"/>
        <v>是</v>
      </c>
      <c r="G37" s="326" t="str">
        <f t="shared" si="4"/>
        <v>项</v>
      </c>
    </row>
    <row r="38" ht="36" customHeight="1" spans="1:7">
      <c r="A38" s="344" t="s">
        <v>2608</v>
      </c>
      <c r="B38" s="345" t="s">
        <v>2609</v>
      </c>
      <c r="C38" s="346">
        <v>205</v>
      </c>
      <c r="D38" s="346">
        <v>150</v>
      </c>
      <c r="E38" s="350">
        <f t="shared" si="5"/>
        <v>-0.268292682926829</v>
      </c>
      <c r="F38" s="342" t="str">
        <f t="shared" si="3"/>
        <v>是</v>
      </c>
      <c r="G38" s="326" t="str">
        <f t="shared" si="4"/>
        <v>项</v>
      </c>
    </row>
    <row r="39" ht="36" customHeight="1" spans="1:7">
      <c r="A39" s="344" t="s">
        <v>2610</v>
      </c>
      <c r="B39" s="345" t="s">
        <v>2611</v>
      </c>
      <c r="C39" s="346"/>
      <c r="D39" s="346"/>
      <c r="E39" s="350" t="str">
        <f t="shared" ref="E39:E102" si="6">IF(C39&gt;0,D39/C39-1,IF(C39&lt;0,-(D39/C39-1),""))</f>
        <v/>
      </c>
      <c r="F39" s="342" t="str">
        <f t="shared" si="3"/>
        <v>否</v>
      </c>
      <c r="G39" s="326" t="str">
        <f t="shared" si="4"/>
        <v>项</v>
      </c>
    </row>
    <row r="40" ht="36" customHeight="1" spans="1:7">
      <c r="A40" s="344" t="s">
        <v>2612</v>
      </c>
      <c r="B40" s="345" t="s">
        <v>2613</v>
      </c>
      <c r="C40" s="346"/>
      <c r="D40" s="346"/>
      <c r="E40" s="350" t="str">
        <f t="shared" si="6"/>
        <v/>
      </c>
      <c r="F40" s="342" t="str">
        <f t="shared" si="3"/>
        <v>否</v>
      </c>
      <c r="G40" s="326" t="str">
        <f t="shared" si="4"/>
        <v>项</v>
      </c>
    </row>
    <row r="41" ht="36" customHeight="1" spans="1:7">
      <c r="A41" s="344" t="s">
        <v>2614</v>
      </c>
      <c r="B41" s="345" t="s">
        <v>2615</v>
      </c>
      <c r="C41" s="346"/>
      <c r="D41" s="346"/>
      <c r="E41" s="350" t="str">
        <f t="shared" si="6"/>
        <v/>
      </c>
      <c r="F41" s="342" t="str">
        <f t="shared" si="3"/>
        <v>否</v>
      </c>
      <c r="G41" s="326" t="str">
        <f t="shared" si="4"/>
        <v>项</v>
      </c>
    </row>
    <row r="42" ht="36" customHeight="1" spans="1:7">
      <c r="A42" s="344" t="s">
        <v>2616</v>
      </c>
      <c r="B42" s="345" t="s">
        <v>2617</v>
      </c>
      <c r="C42" s="346"/>
      <c r="D42" s="346"/>
      <c r="E42" s="350" t="str">
        <f t="shared" si="6"/>
        <v/>
      </c>
      <c r="F42" s="342" t="str">
        <f t="shared" si="3"/>
        <v>否</v>
      </c>
      <c r="G42" s="326" t="str">
        <f t="shared" si="4"/>
        <v>项</v>
      </c>
    </row>
    <row r="43" ht="36" customHeight="1" spans="1:7">
      <c r="A43" s="344" t="s">
        <v>2618</v>
      </c>
      <c r="B43" s="345" t="s">
        <v>2619</v>
      </c>
      <c r="C43" s="346"/>
      <c r="D43" s="346"/>
      <c r="E43" s="350" t="str">
        <f t="shared" si="6"/>
        <v/>
      </c>
      <c r="F43" s="342" t="str">
        <f t="shared" si="3"/>
        <v>否</v>
      </c>
      <c r="G43" s="326" t="str">
        <f t="shared" si="4"/>
        <v>项</v>
      </c>
    </row>
    <row r="44" ht="36" customHeight="1" spans="1:7">
      <c r="A44" s="344">
        <v>2120814</v>
      </c>
      <c r="B44" s="345" t="s">
        <v>2620</v>
      </c>
      <c r="C44" s="346"/>
      <c r="D44" s="346">
        <v>2346</v>
      </c>
      <c r="E44" s="350" t="str">
        <f t="shared" si="6"/>
        <v/>
      </c>
      <c r="F44" s="342"/>
      <c r="G44" s="326"/>
    </row>
    <row r="45" ht="36" customHeight="1" spans="1:7">
      <c r="A45" s="344">
        <v>2120815</v>
      </c>
      <c r="B45" s="345" t="s">
        <v>2621</v>
      </c>
      <c r="C45" s="346"/>
      <c r="D45" s="346">
        <v>57</v>
      </c>
      <c r="E45" s="350" t="str">
        <f t="shared" si="6"/>
        <v/>
      </c>
      <c r="F45" s="342"/>
      <c r="G45" s="326"/>
    </row>
    <row r="46" ht="36" customHeight="1" spans="1:7">
      <c r="A46" s="344">
        <v>2120816</v>
      </c>
      <c r="B46" s="345" t="s">
        <v>2622</v>
      </c>
      <c r="C46" s="346"/>
      <c r="D46" s="346">
        <v>389</v>
      </c>
      <c r="E46" s="350" t="str">
        <f t="shared" si="6"/>
        <v/>
      </c>
      <c r="F46" s="342"/>
      <c r="G46" s="326"/>
    </row>
    <row r="47" ht="36" customHeight="1" spans="1:7">
      <c r="A47" s="344" t="s">
        <v>2623</v>
      </c>
      <c r="B47" s="343" t="s">
        <v>2624</v>
      </c>
      <c r="C47" s="347"/>
      <c r="D47" s="347"/>
      <c r="E47" s="350" t="str">
        <f t="shared" si="6"/>
        <v/>
      </c>
      <c r="F47" s="342" t="str">
        <f t="shared" ref="F47:F58" si="7">IF(LEN(A47)=3,"是",IF(B47&lt;&gt;"",IF(SUM(C47:D47)&lt;&gt;0,"是","否"),"是"))</f>
        <v>否</v>
      </c>
      <c r="G47" s="326" t="str">
        <f t="shared" ref="G47:G58" si="8">IF(LEN(A47)=3,"类",IF(LEN(A47)=5,"款","项"))</f>
        <v>项</v>
      </c>
    </row>
    <row r="48" ht="36" customHeight="1" spans="1:7">
      <c r="A48" s="338" t="s">
        <v>2625</v>
      </c>
      <c r="B48" s="348" t="s">
        <v>2626</v>
      </c>
      <c r="C48" s="349"/>
      <c r="D48" s="349"/>
      <c r="E48" s="350" t="str">
        <f t="shared" si="6"/>
        <v/>
      </c>
      <c r="F48" s="342" t="str">
        <f t="shared" si="7"/>
        <v>否</v>
      </c>
      <c r="G48" s="326" t="str">
        <f t="shared" si="8"/>
        <v>款</v>
      </c>
    </row>
    <row r="49" ht="36" customHeight="1" spans="1:7">
      <c r="A49" s="344" t="s">
        <v>2627</v>
      </c>
      <c r="B49" s="345" t="s">
        <v>2599</v>
      </c>
      <c r="C49" s="346"/>
      <c r="D49" s="346"/>
      <c r="E49" s="350" t="str">
        <f t="shared" si="6"/>
        <v/>
      </c>
      <c r="F49" s="342" t="str">
        <f t="shared" si="7"/>
        <v>否</v>
      </c>
      <c r="G49" s="326" t="str">
        <f t="shared" si="8"/>
        <v>项</v>
      </c>
    </row>
    <row r="50" ht="36" customHeight="1" spans="1:7">
      <c r="A50" s="344" t="s">
        <v>2628</v>
      </c>
      <c r="B50" s="345" t="s">
        <v>2601</v>
      </c>
      <c r="C50" s="346"/>
      <c r="D50" s="346"/>
      <c r="E50" s="350" t="str">
        <f t="shared" si="6"/>
        <v/>
      </c>
      <c r="F50" s="342" t="str">
        <f t="shared" si="7"/>
        <v>否</v>
      </c>
      <c r="G50" s="326" t="str">
        <f t="shared" si="8"/>
        <v>项</v>
      </c>
    </row>
    <row r="51" ht="36" customHeight="1" spans="1:7">
      <c r="A51" s="344" t="s">
        <v>2629</v>
      </c>
      <c r="B51" s="345" t="s">
        <v>2630</v>
      </c>
      <c r="C51" s="346"/>
      <c r="D51" s="346"/>
      <c r="E51" s="350" t="str">
        <f t="shared" si="6"/>
        <v/>
      </c>
      <c r="F51" s="342" t="str">
        <f t="shared" si="7"/>
        <v>否</v>
      </c>
      <c r="G51" s="326" t="str">
        <f t="shared" si="8"/>
        <v>项</v>
      </c>
    </row>
    <row r="52" ht="36" customHeight="1" spans="1:7">
      <c r="A52" s="338" t="s">
        <v>2631</v>
      </c>
      <c r="B52" s="348" t="s">
        <v>2632</v>
      </c>
      <c r="C52" s="349"/>
      <c r="D52" s="349"/>
      <c r="E52" s="350" t="str">
        <f t="shared" si="6"/>
        <v/>
      </c>
      <c r="F52" s="342" t="str">
        <f t="shared" si="7"/>
        <v>否</v>
      </c>
      <c r="G52" s="326" t="str">
        <f t="shared" si="8"/>
        <v>款</v>
      </c>
    </row>
    <row r="53" ht="36" customHeight="1" spans="1:7">
      <c r="A53" s="338" t="s">
        <v>2633</v>
      </c>
      <c r="B53" s="348" t="s">
        <v>2634</v>
      </c>
      <c r="C53" s="349"/>
      <c r="D53" s="349"/>
      <c r="E53" s="350" t="str">
        <f t="shared" si="6"/>
        <v/>
      </c>
      <c r="F53" s="342" t="str">
        <f t="shared" si="7"/>
        <v>否</v>
      </c>
      <c r="G53" s="326" t="str">
        <f t="shared" si="8"/>
        <v>款</v>
      </c>
    </row>
    <row r="54" ht="36" customHeight="1" spans="1:7">
      <c r="A54" s="344" t="s">
        <v>2635</v>
      </c>
      <c r="B54" s="345" t="s">
        <v>2636</v>
      </c>
      <c r="C54" s="346"/>
      <c r="D54" s="346"/>
      <c r="E54" s="350" t="str">
        <f t="shared" si="6"/>
        <v/>
      </c>
      <c r="F54" s="342" t="str">
        <f t="shared" si="7"/>
        <v>否</v>
      </c>
      <c r="G54" s="326" t="str">
        <f t="shared" si="8"/>
        <v>项</v>
      </c>
    </row>
    <row r="55" ht="36" customHeight="1" spans="1:7">
      <c r="A55" s="344" t="s">
        <v>2637</v>
      </c>
      <c r="B55" s="345" t="s">
        <v>2638</v>
      </c>
      <c r="C55" s="346"/>
      <c r="D55" s="346"/>
      <c r="E55" s="350" t="str">
        <f t="shared" si="6"/>
        <v/>
      </c>
      <c r="F55" s="342" t="str">
        <f t="shared" si="7"/>
        <v>否</v>
      </c>
      <c r="G55" s="326" t="str">
        <f t="shared" si="8"/>
        <v>项</v>
      </c>
    </row>
    <row r="56" ht="36" customHeight="1" spans="1:7">
      <c r="A56" s="344" t="s">
        <v>2639</v>
      </c>
      <c r="B56" s="345" t="s">
        <v>2640</v>
      </c>
      <c r="C56" s="346"/>
      <c r="D56" s="346"/>
      <c r="E56" s="350" t="str">
        <f t="shared" si="6"/>
        <v/>
      </c>
      <c r="F56" s="342" t="str">
        <f t="shared" si="7"/>
        <v>否</v>
      </c>
      <c r="G56" s="326" t="str">
        <f t="shared" si="8"/>
        <v>项</v>
      </c>
    </row>
    <row r="57" ht="36" customHeight="1" spans="1:7">
      <c r="A57" s="344" t="s">
        <v>2641</v>
      </c>
      <c r="B57" s="345" t="s">
        <v>2642</v>
      </c>
      <c r="C57" s="346"/>
      <c r="D57" s="346"/>
      <c r="E57" s="350" t="str">
        <f t="shared" si="6"/>
        <v/>
      </c>
      <c r="F57" s="342" t="str">
        <f t="shared" si="7"/>
        <v>否</v>
      </c>
      <c r="G57" s="326" t="str">
        <f t="shared" si="8"/>
        <v>项</v>
      </c>
    </row>
    <row r="58" ht="36" customHeight="1" spans="1:7">
      <c r="A58" s="344" t="s">
        <v>2643</v>
      </c>
      <c r="B58" s="345" t="s">
        <v>2644</v>
      </c>
      <c r="C58" s="346"/>
      <c r="D58" s="346"/>
      <c r="E58" s="350" t="str">
        <f t="shared" si="6"/>
        <v/>
      </c>
      <c r="F58" s="342" t="str">
        <f t="shared" si="7"/>
        <v>否</v>
      </c>
      <c r="G58" s="326" t="str">
        <f t="shared" si="8"/>
        <v>项</v>
      </c>
    </row>
    <row r="59" ht="36" customHeight="1" spans="1:7">
      <c r="A59" s="338" t="s">
        <v>2645</v>
      </c>
      <c r="B59" s="348" t="s">
        <v>2646</v>
      </c>
      <c r="C59" s="349">
        <v>2500</v>
      </c>
      <c r="D59" s="349">
        <v>6841</v>
      </c>
      <c r="E59" s="341">
        <f t="shared" si="6"/>
        <v>1.7364</v>
      </c>
      <c r="F59" s="342" t="str">
        <f t="shared" ref="F59:F112" si="9">IF(LEN(A59)=3,"是",IF(B59&lt;&gt;"",IF(SUM(C59:D59)&lt;&gt;0,"是","否"),"是"))</f>
        <v>是</v>
      </c>
      <c r="G59" s="326" t="str">
        <f t="shared" ref="G59:G112" si="10">IF(LEN(A59)=3,"类",IF(LEN(A59)=5,"款","项"))</f>
        <v>款</v>
      </c>
    </row>
    <row r="60" ht="36" customHeight="1" spans="1:7">
      <c r="A60" s="344" t="s">
        <v>2647</v>
      </c>
      <c r="B60" s="345" t="s">
        <v>2648</v>
      </c>
      <c r="C60" s="346">
        <v>2485</v>
      </c>
      <c r="D60" s="346">
        <v>6811</v>
      </c>
      <c r="E60" s="350">
        <f t="shared" si="6"/>
        <v>1.74084507042254</v>
      </c>
      <c r="F60" s="342" t="str">
        <f t="shared" si="9"/>
        <v>是</v>
      </c>
      <c r="G60" s="326" t="str">
        <f t="shared" si="10"/>
        <v>项</v>
      </c>
    </row>
    <row r="61" ht="36" customHeight="1" spans="1:7">
      <c r="A61" s="344" t="s">
        <v>2649</v>
      </c>
      <c r="B61" s="345" t="s">
        <v>2650</v>
      </c>
      <c r="C61" s="346">
        <v>15</v>
      </c>
      <c r="D61" s="346">
        <v>30</v>
      </c>
      <c r="E61" s="350">
        <f t="shared" si="6"/>
        <v>1</v>
      </c>
      <c r="F61" s="342" t="str">
        <f t="shared" si="9"/>
        <v>是</v>
      </c>
      <c r="G61" s="326" t="str">
        <f t="shared" si="10"/>
        <v>项</v>
      </c>
    </row>
    <row r="62" ht="36" customHeight="1" spans="1:7">
      <c r="A62" s="344" t="s">
        <v>2651</v>
      </c>
      <c r="B62" s="345" t="s">
        <v>2652</v>
      </c>
      <c r="C62" s="346"/>
      <c r="D62" s="346"/>
      <c r="E62" s="350" t="str">
        <f t="shared" si="6"/>
        <v/>
      </c>
      <c r="F62" s="342" t="str">
        <f t="shared" si="9"/>
        <v>否</v>
      </c>
      <c r="G62" s="326" t="str">
        <f t="shared" si="10"/>
        <v>项</v>
      </c>
    </row>
    <row r="63" ht="36" customHeight="1" spans="1:7">
      <c r="A63" s="338" t="s">
        <v>2653</v>
      </c>
      <c r="B63" s="348" t="s">
        <v>2654</v>
      </c>
      <c r="C63" s="349"/>
      <c r="D63" s="349"/>
      <c r="E63" s="350" t="str">
        <f t="shared" si="6"/>
        <v/>
      </c>
      <c r="F63" s="342" t="str">
        <f t="shared" si="9"/>
        <v>否</v>
      </c>
      <c r="G63" s="326" t="str">
        <f t="shared" si="10"/>
        <v>款</v>
      </c>
    </row>
    <row r="64" ht="36" customHeight="1" spans="1:7">
      <c r="A64" s="344" t="s">
        <v>2655</v>
      </c>
      <c r="B64" s="345" t="s">
        <v>2599</v>
      </c>
      <c r="C64" s="346"/>
      <c r="D64" s="346"/>
      <c r="E64" s="350" t="str">
        <f t="shared" si="6"/>
        <v/>
      </c>
      <c r="F64" s="342" t="str">
        <f t="shared" si="9"/>
        <v>否</v>
      </c>
      <c r="G64" s="326" t="str">
        <f t="shared" si="10"/>
        <v>项</v>
      </c>
    </row>
    <row r="65" ht="36" customHeight="1" spans="1:7">
      <c r="A65" s="344" t="s">
        <v>2656</v>
      </c>
      <c r="B65" s="345" t="s">
        <v>2601</v>
      </c>
      <c r="C65" s="346"/>
      <c r="D65" s="346"/>
      <c r="E65" s="350" t="str">
        <f t="shared" si="6"/>
        <v/>
      </c>
      <c r="F65" s="342" t="str">
        <f t="shared" si="9"/>
        <v>否</v>
      </c>
      <c r="G65" s="326" t="str">
        <f t="shared" si="10"/>
        <v>项</v>
      </c>
    </row>
    <row r="66" ht="36" customHeight="1" spans="1:7">
      <c r="A66" s="344" t="s">
        <v>2657</v>
      </c>
      <c r="B66" s="345" t="s">
        <v>2658</v>
      </c>
      <c r="C66" s="346"/>
      <c r="D66" s="346"/>
      <c r="E66" s="350" t="str">
        <f t="shared" si="6"/>
        <v/>
      </c>
      <c r="F66" s="342" t="str">
        <f t="shared" si="9"/>
        <v>否</v>
      </c>
      <c r="G66" s="326" t="str">
        <f t="shared" si="10"/>
        <v>项</v>
      </c>
    </row>
    <row r="67" ht="36" customHeight="1" spans="1:7">
      <c r="A67" s="338" t="s">
        <v>2659</v>
      </c>
      <c r="B67" s="348" t="s">
        <v>2660</v>
      </c>
      <c r="C67" s="349"/>
      <c r="D67" s="349"/>
      <c r="E67" s="350" t="str">
        <f t="shared" si="6"/>
        <v/>
      </c>
      <c r="F67" s="342" t="str">
        <f t="shared" si="9"/>
        <v>否</v>
      </c>
      <c r="G67" s="326" t="str">
        <f t="shared" si="10"/>
        <v>款</v>
      </c>
    </row>
    <row r="68" ht="36" customHeight="1" spans="1:7">
      <c r="A68" s="344" t="s">
        <v>2661</v>
      </c>
      <c r="B68" s="345" t="s">
        <v>2599</v>
      </c>
      <c r="C68" s="346"/>
      <c r="D68" s="346"/>
      <c r="E68" s="350" t="str">
        <f t="shared" si="6"/>
        <v/>
      </c>
      <c r="F68" s="342" t="str">
        <f t="shared" si="9"/>
        <v>否</v>
      </c>
      <c r="G68" s="326" t="str">
        <f t="shared" si="10"/>
        <v>项</v>
      </c>
    </row>
    <row r="69" ht="36" customHeight="1" spans="1:7">
      <c r="A69" s="344" t="s">
        <v>2662</v>
      </c>
      <c r="B69" s="345" t="s">
        <v>2601</v>
      </c>
      <c r="C69" s="346"/>
      <c r="D69" s="346"/>
      <c r="E69" s="350" t="str">
        <f t="shared" si="6"/>
        <v/>
      </c>
      <c r="F69" s="342" t="str">
        <f t="shared" si="9"/>
        <v>否</v>
      </c>
      <c r="G69" s="326" t="str">
        <f t="shared" si="10"/>
        <v>项</v>
      </c>
    </row>
    <row r="70" ht="36" customHeight="1" spans="1:7">
      <c r="A70" s="344" t="s">
        <v>2663</v>
      </c>
      <c r="B70" s="345" t="s">
        <v>2664</v>
      </c>
      <c r="C70" s="346"/>
      <c r="D70" s="346"/>
      <c r="E70" s="350" t="str">
        <f t="shared" si="6"/>
        <v/>
      </c>
      <c r="F70" s="342" t="str">
        <f t="shared" si="9"/>
        <v>否</v>
      </c>
      <c r="G70" s="326" t="str">
        <f t="shared" si="10"/>
        <v>项</v>
      </c>
    </row>
    <row r="71" ht="36" customHeight="1" spans="1:7">
      <c r="A71" s="338" t="s">
        <v>2665</v>
      </c>
      <c r="B71" s="348" t="s">
        <v>2666</v>
      </c>
      <c r="C71" s="349"/>
      <c r="D71" s="349"/>
      <c r="E71" s="350" t="str">
        <f t="shared" si="6"/>
        <v/>
      </c>
      <c r="F71" s="342" t="str">
        <f t="shared" si="9"/>
        <v>否</v>
      </c>
      <c r="G71" s="326" t="str">
        <f t="shared" si="10"/>
        <v>款</v>
      </c>
    </row>
    <row r="72" ht="36" customHeight="1" spans="1:7">
      <c r="A72" s="344" t="s">
        <v>2667</v>
      </c>
      <c r="B72" s="345" t="s">
        <v>2636</v>
      </c>
      <c r="C72" s="346"/>
      <c r="D72" s="346"/>
      <c r="E72" s="350" t="str">
        <f t="shared" si="6"/>
        <v/>
      </c>
      <c r="F72" s="342" t="str">
        <f t="shared" si="9"/>
        <v>否</v>
      </c>
      <c r="G72" s="326" t="str">
        <f t="shared" si="10"/>
        <v>项</v>
      </c>
    </row>
    <row r="73" ht="36" customHeight="1" spans="1:7">
      <c r="A73" s="344" t="s">
        <v>2668</v>
      </c>
      <c r="B73" s="345" t="s">
        <v>2638</v>
      </c>
      <c r="C73" s="346"/>
      <c r="D73" s="346"/>
      <c r="E73" s="350" t="str">
        <f t="shared" si="6"/>
        <v/>
      </c>
      <c r="F73" s="342" t="str">
        <f t="shared" si="9"/>
        <v>否</v>
      </c>
      <c r="G73" s="326" t="str">
        <f t="shared" si="10"/>
        <v>项</v>
      </c>
    </row>
    <row r="74" ht="36" customHeight="1" spans="1:7">
      <c r="A74" s="344" t="s">
        <v>2669</v>
      </c>
      <c r="B74" s="345" t="s">
        <v>2640</v>
      </c>
      <c r="C74" s="346"/>
      <c r="D74" s="346"/>
      <c r="E74" s="350" t="str">
        <f t="shared" si="6"/>
        <v/>
      </c>
      <c r="F74" s="342" t="str">
        <f t="shared" si="9"/>
        <v>否</v>
      </c>
      <c r="G74" s="326" t="str">
        <f t="shared" si="10"/>
        <v>项</v>
      </c>
    </row>
    <row r="75" ht="36" customHeight="1" spans="1:7">
      <c r="A75" s="344" t="s">
        <v>2670</v>
      </c>
      <c r="B75" s="345" t="s">
        <v>2642</v>
      </c>
      <c r="C75" s="346"/>
      <c r="D75" s="346"/>
      <c r="E75" s="350" t="str">
        <f t="shared" si="6"/>
        <v/>
      </c>
      <c r="F75" s="342" t="str">
        <f t="shared" si="9"/>
        <v>否</v>
      </c>
      <c r="G75" s="326" t="str">
        <f t="shared" si="10"/>
        <v>项</v>
      </c>
    </row>
    <row r="76" ht="36" customHeight="1" spans="1:7">
      <c r="A76" s="344" t="s">
        <v>2671</v>
      </c>
      <c r="B76" s="345" t="s">
        <v>2672</v>
      </c>
      <c r="C76" s="346"/>
      <c r="D76" s="346"/>
      <c r="E76" s="350" t="str">
        <f t="shared" si="6"/>
        <v/>
      </c>
      <c r="F76" s="342" t="str">
        <f t="shared" si="9"/>
        <v>否</v>
      </c>
      <c r="G76" s="326" t="str">
        <f t="shared" si="10"/>
        <v>项</v>
      </c>
    </row>
    <row r="77" ht="36" customHeight="1" spans="1:7">
      <c r="A77" s="338" t="s">
        <v>2673</v>
      </c>
      <c r="B77" s="348" t="s">
        <v>2674</v>
      </c>
      <c r="C77" s="349"/>
      <c r="D77" s="349"/>
      <c r="E77" s="350" t="str">
        <f t="shared" si="6"/>
        <v/>
      </c>
      <c r="F77" s="342" t="str">
        <f t="shared" si="9"/>
        <v>否</v>
      </c>
      <c r="G77" s="326" t="str">
        <f t="shared" si="10"/>
        <v>款</v>
      </c>
    </row>
    <row r="78" ht="36" customHeight="1" spans="1:7">
      <c r="A78" s="344" t="s">
        <v>2675</v>
      </c>
      <c r="B78" s="345" t="s">
        <v>2648</v>
      </c>
      <c r="C78" s="346"/>
      <c r="D78" s="346"/>
      <c r="E78" s="350" t="str">
        <f t="shared" si="6"/>
        <v/>
      </c>
      <c r="F78" s="342" t="str">
        <f t="shared" si="9"/>
        <v>否</v>
      </c>
      <c r="G78" s="326" t="str">
        <f t="shared" si="10"/>
        <v>项</v>
      </c>
    </row>
    <row r="79" ht="36" customHeight="1" spans="1:7">
      <c r="A79" s="344" t="s">
        <v>2676</v>
      </c>
      <c r="B79" s="345" t="s">
        <v>2677</v>
      </c>
      <c r="C79" s="346"/>
      <c r="D79" s="346"/>
      <c r="E79" s="350" t="str">
        <f t="shared" si="6"/>
        <v/>
      </c>
      <c r="F79" s="342" t="str">
        <f t="shared" si="9"/>
        <v>否</v>
      </c>
      <c r="G79" s="326" t="str">
        <f t="shared" si="10"/>
        <v>项</v>
      </c>
    </row>
    <row r="80" ht="36" customHeight="1" spans="1:7">
      <c r="A80" s="338" t="s">
        <v>2678</v>
      </c>
      <c r="B80" s="348" t="s">
        <v>2679</v>
      </c>
      <c r="C80" s="349"/>
      <c r="D80" s="349"/>
      <c r="E80" s="350" t="str">
        <f t="shared" si="6"/>
        <v/>
      </c>
      <c r="F80" s="342" t="str">
        <f t="shared" si="9"/>
        <v>否</v>
      </c>
      <c r="G80" s="326" t="str">
        <f t="shared" si="10"/>
        <v>款</v>
      </c>
    </row>
    <row r="81" ht="36" customHeight="1" spans="1:7">
      <c r="A81" s="344" t="s">
        <v>2680</v>
      </c>
      <c r="B81" s="345" t="s">
        <v>2599</v>
      </c>
      <c r="C81" s="346"/>
      <c r="D81" s="346"/>
      <c r="E81" s="350" t="str">
        <f t="shared" si="6"/>
        <v/>
      </c>
      <c r="F81" s="342" t="str">
        <f t="shared" si="9"/>
        <v>否</v>
      </c>
      <c r="G81" s="326" t="str">
        <f t="shared" si="10"/>
        <v>项</v>
      </c>
    </row>
    <row r="82" ht="36" customHeight="1" spans="1:7">
      <c r="A82" s="344" t="s">
        <v>2681</v>
      </c>
      <c r="B82" s="345" t="s">
        <v>2601</v>
      </c>
      <c r="C82" s="346"/>
      <c r="D82" s="346"/>
      <c r="E82" s="350" t="str">
        <f t="shared" si="6"/>
        <v/>
      </c>
      <c r="F82" s="342" t="str">
        <f t="shared" si="9"/>
        <v>否</v>
      </c>
      <c r="G82" s="326" t="str">
        <f t="shared" si="10"/>
        <v>项</v>
      </c>
    </row>
    <row r="83" ht="36" customHeight="1" spans="1:7">
      <c r="A83" s="344" t="s">
        <v>2682</v>
      </c>
      <c r="B83" s="345" t="s">
        <v>2603</v>
      </c>
      <c r="C83" s="346"/>
      <c r="D83" s="346"/>
      <c r="E83" s="350" t="str">
        <f t="shared" si="6"/>
        <v/>
      </c>
      <c r="F83" s="342" t="str">
        <f t="shared" si="9"/>
        <v>否</v>
      </c>
      <c r="G83" s="326" t="str">
        <f t="shared" si="10"/>
        <v>项</v>
      </c>
    </row>
    <row r="84" ht="36" customHeight="1" spans="1:7">
      <c r="A84" s="344" t="s">
        <v>2683</v>
      </c>
      <c r="B84" s="345" t="s">
        <v>2605</v>
      </c>
      <c r="C84" s="346"/>
      <c r="D84" s="346"/>
      <c r="E84" s="350" t="str">
        <f t="shared" si="6"/>
        <v/>
      </c>
      <c r="F84" s="342" t="str">
        <f t="shared" si="9"/>
        <v>否</v>
      </c>
      <c r="G84" s="326" t="str">
        <f t="shared" si="10"/>
        <v>项</v>
      </c>
    </row>
    <row r="85" ht="36" customHeight="1" spans="1:7">
      <c r="A85" s="344" t="s">
        <v>2684</v>
      </c>
      <c r="B85" s="345" t="s">
        <v>2611</v>
      </c>
      <c r="C85" s="346"/>
      <c r="D85" s="346"/>
      <c r="E85" s="350" t="str">
        <f t="shared" si="6"/>
        <v/>
      </c>
      <c r="F85" s="342" t="str">
        <f t="shared" si="9"/>
        <v>否</v>
      </c>
      <c r="G85" s="326" t="str">
        <f t="shared" si="10"/>
        <v>项</v>
      </c>
    </row>
    <row r="86" ht="36" customHeight="1" spans="1:7">
      <c r="A86" s="344" t="s">
        <v>2685</v>
      </c>
      <c r="B86" s="345" t="s">
        <v>2615</v>
      </c>
      <c r="C86" s="346"/>
      <c r="D86" s="346"/>
      <c r="E86" s="350" t="str">
        <f t="shared" si="6"/>
        <v/>
      </c>
      <c r="F86" s="342" t="str">
        <f t="shared" si="9"/>
        <v>否</v>
      </c>
      <c r="G86" s="326" t="str">
        <f t="shared" si="10"/>
        <v>项</v>
      </c>
    </row>
    <row r="87" ht="36" customHeight="1" spans="1:7">
      <c r="A87" s="344" t="s">
        <v>2686</v>
      </c>
      <c r="B87" s="345" t="s">
        <v>2617</v>
      </c>
      <c r="C87" s="346"/>
      <c r="D87" s="346"/>
      <c r="E87" s="350" t="str">
        <f t="shared" si="6"/>
        <v/>
      </c>
      <c r="F87" s="342" t="str">
        <f t="shared" si="9"/>
        <v>否</v>
      </c>
      <c r="G87" s="326" t="str">
        <f t="shared" si="10"/>
        <v>项</v>
      </c>
    </row>
    <row r="88" ht="36" customHeight="1" spans="1:7">
      <c r="A88" s="344" t="s">
        <v>2687</v>
      </c>
      <c r="B88" s="345" t="s">
        <v>2688</v>
      </c>
      <c r="C88" s="346"/>
      <c r="D88" s="346"/>
      <c r="E88" s="350" t="str">
        <f t="shared" si="6"/>
        <v/>
      </c>
      <c r="F88" s="342" t="str">
        <f t="shared" si="9"/>
        <v>否</v>
      </c>
      <c r="G88" s="326" t="str">
        <f t="shared" si="10"/>
        <v>项</v>
      </c>
    </row>
    <row r="89" ht="36" customHeight="1" spans="1:7">
      <c r="A89" s="338" t="s">
        <v>93</v>
      </c>
      <c r="B89" s="339" t="s">
        <v>2689</v>
      </c>
      <c r="C89" s="340">
        <f>C90+C95+C100+C105+C108+C113+C115</f>
        <v>2234</v>
      </c>
      <c r="D89" s="340">
        <f>D90+D95+D100+D105+D108+D113+D115</f>
        <v>2845</v>
      </c>
      <c r="E89" s="341">
        <f t="shared" si="6"/>
        <v>0.273500447627574</v>
      </c>
      <c r="F89" s="342" t="str">
        <f t="shared" si="9"/>
        <v>是</v>
      </c>
      <c r="G89" s="326" t="str">
        <f t="shared" si="10"/>
        <v>类</v>
      </c>
    </row>
    <row r="90" ht="36" customHeight="1" spans="1:7">
      <c r="A90" s="338" t="s">
        <v>2690</v>
      </c>
      <c r="B90" s="339" t="s">
        <v>2691</v>
      </c>
      <c r="C90" s="340">
        <v>609</v>
      </c>
      <c r="D90" s="340">
        <v>2036</v>
      </c>
      <c r="E90" s="341">
        <f t="shared" si="6"/>
        <v>2.3431855500821</v>
      </c>
      <c r="F90" s="342" t="str">
        <f t="shared" si="9"/>
        <v>是</v>
      </c>
      <c r="G90" s="326" t="str">
        <f t="shared" si="10"/>
        <v>款</v>
      </c>
    </row>
    <row r="91" ht="36" customHeight="1" spans="1:7">
      <c r="A91" s="344" t="s">
        <v>2692</v>
      </c>
      <c r="B91" s="345" t="s">
        <v>2693</v>
      </c>
      <c r="C91" s="346">
        <v>500</v>
      </c>
      <c r="D91" s="346">
        <v>500</v>
      </c>
      <c r="E91" s="350">
        <f t="shared" si="6"/>
        <v>0</v>
      </c>
      <c r="F91" s="342" t="str">
        <f t="shared" si="9"/>
        <v>是</v>
      </c>
      <c r="G91" s="326" t="str">
        <f t="shared" si="10"/>
        <v>项</v>
      </c>
    </row>
    <row r="92" ht="36" customHeight="1" spans="1:7">
      <c r="A92" s="344" t="s">
        <v>2694</v>
      </c>
      <c r="B92" s="345" t="s">
        <v>2695</v>
      </c>
      <c r="C92" s="346"/>
      <c r="D92" s="346"/>
      <c r="E92" s="350" t="str">
        <f t="shared" si="6"/>
        <v/>
      </c>
      <c r="F92" s="342" t="str">
        <f t="shared" si="9"/>
        <v>否</v>
      </c>
      <c r="G92" s="326" t="str">
        <f t="shared" si="10"/>
        <v>项</v>
      </c>
    </row>
    <row r="93" ht="36" customHeight="1" spans="1:7">
      <c r="A93" s="344" t="s">
        <v>2696</v>
      </c>
      <c r="B93" s="345" t="s">
        <v>2697</v>
      </c>
      <c r="C93" s="346"/>
      <c r="D93" s="346"/>
      <c r="E93" s="350" t="str">
        <f t="shared" si="6"/>
        <v/>
      </c>
      <c r="F93" s="342" t="str">
        <f t="shared" si="9"/>
        <v>否</v>
      </c>
      <c r="G93" s="326" t="str">
        <f t="shared" si="10"/>
        <v>项</v>
      </c>
    </row>
    <row r="94" ht="36" customHeight="1" spans="1:7">
      <c r="A94" s="344" t="s">
        <v>2698</v>
      </c>
      <c r="B94" s="343" t="s">
        <v>2699</v>
      </c>
      <c r="C94" s="347">
        <v>109</v>
      </c>
      <c r="D94" s="347">
        <v>1536</v>
      </c>
      <c r="E94" s="350">
        <f t="shared" si="6"/>
        <v>13.0917431192661</v>
      </c>
      <c r="F94" s="342" t="str">
        <f t="shared" si="9"/>
        <v>是</v>
      </c>
      <c r="G94" s="326" t="str">
        <f t="shared" si="10"/>
        <v>项</v>
      </c>
    </row>
    <row r="95" ht="36" customHeight="1" spans="1:7">
      <c r="A95" s="338" t="s">
        <v>2700</v>
      </c>
      <c r="B95" s="348" t="s">
        <v>2701</v>
      </c>
      <c r="C95" s="349"/>
      <c r="D95" s="349"/>
      <c r="E95" s="350" t="str">
        <f t="shared" si="6"/>
        <v/>
      </c>
      <c r="F95" s="342" t="str">
        <f t="shared" si="9"/>
        <v>否</v>
      </c>
      <c r="G95" s="326" t="str">
        <f t="shared" si="10"/>
        <v>款</v>
      </c>
    </row>
    <row r="96" ht="36" customHeight="1" spans="1:7">
      <c r="A96" s="344" t="s">
        <v>2702</v>
      </c>
      <c r="B96" s="345" t="s">
        <v>2693</v>
      </c>
      <c r="C96" s="346"/>
      <c r="D96" s="346"/>
      <c r="E96" s="350" t="str">
        <f t="shared" si="6"/>
        <v/>
      </c>
      <c r="F96" s="342" t="str">
        <f t="shared" si="9"/>
        <v>否</v>
      </c>
      <c r="G96" s="326" t="str">
        <f t="shared" si="10"/>
        <v>项</v>
      </c>
    </row>
    <row r="97" ht="36" customHeight="1" spans="1:7">
      <c r="A97" s="344" t="s">
        <v>2703</v>
      </c>
      <c r="B97" s="345" t="s">
        <v>2695</v>
      </c>
      <c r="C97" s="346"/>
      <c r="D97" s="346"/>
      <c r="E97" s="350" t="str">
        <f t="shared" si="6"/>
        <v/>
      </c>
      <c r="F97" s="342" t="str">
        <f t="shared" si="9"/>
        <v>否</v>
      </c>
      <c r="G97" s="326" t="str">
        <f t="shared" si="10"/>
        <v>项</v>
      </c>
    </row>
    <row r="98" ht="36" customHeight="1" spans="1:7">
      <c r="A98" s="344" t="s">
        <v>2704</v>
      </c>
      <c r="B98" s="345" t="s">
        <v>2705</v>
      </c>
      <c r="C98" s="346"/>
      <c r="D98" s="346"/>
      <c r="E98" s="350" t="str">
        <f t="shared" si="6"/>
        <v/>
      </c>
      <c r="F98" s="342" t="str">
        <f t="shared" si="9"/>
        <v>否</v>
      </c>
      <c r="G98" s="326" t="str">
        <f t="shared" si="10"/>
        <v>项</v>
      </c>
    </row>
    <row r="99" ht="36" customHeight="1" spans="1:7">
      <c r="A99" s="344" t="s">
        <v>2706</v>
      </c>
      <c r="B99" s="345" t="s">
        <v>2707</v>
      </c>
      <c r="C99" s="346"/>
      <c r="D99" s="346"/>
      <c r="E99" s="350" t="str">
        <f t="shared" si="6"/>
        <v/>
      </c>
      <c r="F99" s="342" t="str">
        <f t="shared" si="9"/>
        <v>否</v>
      </c>
      <c r="G99" s="326" t="str">
        <f t="shared" si="10"/>
        <v>项</v>
      </c>
    </row>
    <row r="100" ht="36" customHeight="1" spans="1:7">
      <c r="A100" s="338" t="s">
        <v>2708</v>
      </c>
      <c r="B100" s="339" t="s">
        <v>2709</v>
      </c>
      <c r="C100" s="340"/>
      <c r="D100" s="340"/>
      <c r="E100" s="350" t="str">
        <f t="shared" si="6"/>
        <v/>
      </c>
      <c r="F100" s="342" t="str">
        <f t="shared" si="9"/>
        <v>否</v>
      </c>
      <c r="G100" s="326" t="str">
        <f t="shared" si="10"/>
        <v>款</v>
      </c>
    </row>
    <row r="101" ht="36" customHeight="1" spans="1:7">
      <c r="A101" s="344" t="s">
        <v>2710</v>
      </c>
      <c r="B101" s="345" t="s">
        <v>2711</v>
      </c>
      <c r="C101" s="346"/>
      <c r="D101" s="346"/>
      <c r="E101" s="350" t="str">
        <f t="shared" si="6"/>
        <v/>
      </c>
      <c r="F101" s="342" t="str">
        <f t="shared" si="9"/>
        <v>否</v>
      </c>
      <c r="G101" s="326" t="str">
        <f t="shared" si="10"/>
        <v>项</v>
      </c>
    </row>
    <row r="102" ht="36" customHeight="1" spans="1:7">
      <c r="A102" s="344" t="s">
        <v>2712</v>
      </c>
      <c r="B102" s="345" t="s">
        <v>2713</v>
      </c>
      <c r="C102" s="346"/>
      <c r="D102" s="346"/>
      <c r="E102" s="350" t="str">
        <f t="shared" si="6"/>
        <v/>
      </c>
      <c r="F102" s="342" t="str">
        <f t="shared" si="9"/>
        <v>否</v>
      </c>
      <c r="G102" s="326" t="str">
        <f t="shared" si="10"/>
        <v>项</v>
      </c>
    </row>
    <row r="103" ht="36" customHeight="1" spans="1:7">
      <c r="A103" s="344" t="s">
        <v>2714</v>
      </c>
      <c r="B103" s="345" t="s">
        <v>2715</v>
      </c>
      <c r="C103" s="346"/>
      <c r="D103" s="346"/>
      <c r="E103" s="350" t="str">
        <f t="shared" ref="E103:E166" si="11">IF(C103&gt;0,D103/C103-1,IF(C103&lt;0,-(D103/C103-1),""))</f>
        <v/>
      </c>
      <c r="F103" s="342" t="str">
        <f t="shared" si="9"/>
        <v>否</v>
      </c>
      <c r="G103" s="326" t="str">
        <f t="shared" si="10"/>
        <v>项</v>
      </c>
    </row>
    <row r="104" ht="36" customHeight="1" spans="1:7">
      <c r="A104" s="344" t="s">
        <v>2716</v>
      </c>
      <c r="B104" s="343" t="s">
        <v>2717</v>
      </c>
      <c r="C104" s="347"/>
      <c r="D104" s="347"/>
      <c r="E104" s="350" t="str">
        <f t="shared" si="11"/>
        <v/>
      </c>
      <c r="F104" s="342" t="str">
        <f t="shared" si="9"/>
        <v>否</v>
      </c>
      <c r="G104" s="326" t="str">
        <f t="shared" si="10"/>
        <v>项</v>
      </c>
    </row>
    <row r="105" ht="36" customHeight="1" spans="1:7">
      <c r="A105" s="351">
        <v>21370</v>
      </c>
      <c r="B105" s="348" t="s">
        <v>2718</v>
      </c>
      <c r="C105" s="349"/>
      <c r="D105" s="349"/>
      <c r="E105" s="350" t="str">
        <f t="shared" si="11"/>
        <v/>
      </c>
      <c r="F105" s="342" t="str">
        <f t="shared" si="9"/>
        <v>否</v>
      </c>
      <c r="G105" s="326" t="str">
        <f t="shared" si="10"/>
        <v>款</v>
      </c>
    </row>
    <row r="106" ht="36" customHeight="1" spans="1:7">
      <c r="A106" s="352">
        <v>2137001</v>
      </c>
      <c r="B106" s="345" t="s">
        <v>2693</v>
      </c>
      <c r="C106" s="346"/>
      <c r="D106" s="346"/>
      <c r="E106" s="350" t="str">
        <f t="shared" si="11"/>
        <v/>
      </c>
      <c r="F106" s="342" t="str">
        <f t="shared" si="9"/>
        <v>否</v>
      </c>
      <c r="G106" s="326" t="str">
        <f t="shared" si="10"/>
        <v>项</v>
      </c>
    </row>
    <row r="107" ht="36" customHeight="1" spans="1:7">
      <c r="A107" s="352">
        <v>2137099</v>
      </c>
      <c r="B107" s="345" t="s">
        <v>2719</v>
      </c>
      <c r="C107" s="346"/>
      <c r="D107" s="346"/>
      <c r="E107" s="350" t="str">
        <f t="shared" si="11"/>
        <v/>
      </c>
      <c r="F107" s="342" t="str">
        <f t="shared" si="9"/>
        <v>否</v>
      </c>
      <c r="G107" s="326" t="str">
        <f t="shared" si="10"/>
        <v>项</v>
      </c>
    </row>
    <row r="108" ht="36" customHeight="1" spans="1:7">
      <c r="A108" s="351">
        <v>21371</v>
      </c>
      <c r="B108" s="348" t="s">
        <v>2720</v>
      </c>
      <c r="C108" s="349"/>
      <c r="D108" s="349"/>
      <c r="E108" s="350" t="str">
        <f t="shared" si="11"/>
        <v/>
      </c>
      <c r="F108" s="342" t="str">
        <f t="shared" si="9"/>
        <v>否</v>
      </c>
      <c r="G108" s="326" t="str">
        <f t="shared" si="10"/>
        <v>款</v>
      </c>
    </row>
    <row r="109" ht="36" customHeight="1" spans="1:7">
      <c r="A109" s="352">
        <v>2137101</v>
      </c>
      <c r="B109" s="345" t="s">
        <v>2711</v>
      </c>
      <c r="C109" s="346"/>
      <c r="D109" s="346"/>
      <c r="E109" s="350" t="str">
        <f t="shared" si="11"/>
        <v/>
      </c>
      <c r="F109" s="342" t="str">
        <f t="shared" si="9"/>
        <v>否</v>
      </c>
      <c r="G109" s="326" t="str">
        <f t="shared" si="10"/>
        <v>项</v>
      </c>
    </row>
    <row r="110" ht="36" customHeight="1" spans="1:7">
      <c r="A110" s="352">
        <v>2137102</v>
      </c>
      <c r="B110" s="345" t="s">
        <v>2721</v>
      </c>
      <c r="C110" s="346"/>
      <c r="D110" s="346"/>
      <c r="E110" s="350" t="str">
        <f t="shared" si="11"/>
        <v/>
      </c>
      <c r="F110" s="342" t="str">
        <f t="shared" si="9"/>
        <v>否</v>
      </c>
      <c r="G110" s="326" t="str">
        <f t="shared" si="10"/>
        <v>项</v>
      </c>
    </row>
    <row r="111" ht="36" customHeight="1" spans="1:7">
      <c r="A111" s="352">
        <v>2137103</v>
      </c>
      <c r="B111" s="345" t="s">
        <v>2715</v>
      </c>
      <c r="C111" s="346"/>
      <c r="D111" s="346"/>
      <c r="E111" s="350" t="str">
        <f t="shared" si="11"/>
        <v/>
      </c>
      <c r="F111" s="342" t="str">
        <f t="shared" si="9"/>
        <v>否</v>
      </c>
      <c r="G111" s="326" t="str">
        <f t="shared" si="10"/>
        <v>项</v>
      </c>
    </row>
    <row r="112" ht="36" customHeight="1" spans="1:7">
      <c r="A112" s="352">
        <v>2137199</v>
      </c>
      <c r="B112" s="345" t="s">
        <v>2722</v>
      </c>
      <c r="C112" s="346"/>
      <c r="D112" s="346"/>
      <c r="E112" s="350" t="str">
        <f t="shared" si="11"/>
        <v/>
      </c>
      <c r="F112" s="342" t="str">
        <f t="shared" si="9"/>
        <v>否</v>
      </c>
      <c r="G112" s="326" t="str">
        <f t="shared" si="10"/>
        <v>项</v>
      </c>
    </row>
    <row r="113" ht="36" customHeight="1" spans="1:7">
      <c r="A113" s="351" t="s">
        <v>2723</v>
      </c>
      <c r="B113" s="348" t="s">
        <v>2724</v>
      </c>
      <c r="C113" s="349">
        <v>865</v>
      </c>
      <c r="D113" s="349">
        <v>809</v>
      </c>
      <c r="E113" s="341">
        <f t="shared" si="11"/>
        <v>-0.0647398843930636</v>
      </c>
      <c r="F113" s="342"/>
      <c r="G113" s="326"/>
    </row>
    <row r="114" ht="36" customHeight="1" spans="1:7">
      <c r="A114" s="352" t="s">
        <v>2725</v>
      </c>
      <c r="B114" s="345" t="s">
        <v>2726</v>
      </c>
      <c r="C114" s="346">
        <v>865</v>
      </c>
      <c r="D114" s="346">
        <v>809</v>
      </c>
      <c r="E114" s="350">
        <f t="shared" si="11"/>
        <v>-0.0647398843930636</v>
      </c>
      <c r="F114" s="342"/>
      <c r="G114" s="326"/>
    </row>
    <row r="115" ht="36" customHeight="1" spans="1:7">
      <c r="A115" s="353" t="s">
        <v>3015</v>
      </c>
      <c r="B115" s="354" t="s">
        <v>3016</v>
      </c>
      <c r="C115" s="349">
        <v>760</v>
      </c>
      <c r="D115" s="349"/>
      <c r="E115" s="341">
        <f t="shared" si="11"/>
        <v>-1</v>
      </c>
      <c r="F115" s="342"/>
      <c r="G115" s="326"/>
    </row>
    <row r="116" ht="36" customHeight="1" spans="1:7">
      <c r="A116" s="355" t="s">
        <v>3017</v>
      </c>
      <c r="B116" s="356" t="s">
        <v>3018</v>
      </c>
      <c r="C116" s="346">
        <v>760</v>
      </c>
      <c r="D116" s="346"/>
      <c r="E116" s="350">
        <f t="shared" si="11"/>
        <v>-1</v>
      </c>
      <c r="F116" s="342"/>
      <c r="G116" s="326"/>
    </row>
    <row r="117" ht="36" customHeight="1" spans="1:7">
      <c r="A117" s="338" t="s">
        <v>95</v>
      </c>
      <c r="B117" s="339" t="s">
        <v>2727</v>
      </c>
      <c r="C117" s="340"/>
      <c r="D117" s="340"/>
      <c r="E117" s="350" t="str">
        <f t="shared" si="11"/>
        <v/>
      </c>
      <c r="F117" s="342" t="str">
        <f t="shared" ref="F117:F126" si="12">IF(LEN(A117)=3,"是",IF(B117&lt;&gt;"",IF(SUM(C117:D117)&lt;&gt;0,"是","否"),"是"))</f>
        <v>是</v>
      </c>
      <c r="G117" s="326" t="str">
        <f t="shared" ref="G117:G126" si="13">IF(LEN(A117)=3,"类",IF(LEN(A117)=5,"款","项"))</f>
        <v>类</v>
      </c>
    </row>
    <row r="118" ht="36" customHeight="1" spans="1:7">
      <c r="A118" s="338" t="s">
        <v>2728</v>
      </c>
      <c r="B118" s="348" t="s">
        <v>2729</v>
      </c>
      <c r="C118" s="349"/>
      <c r="D118" s="349"/>
      <c r="E118" s="350" t="str">
        <f t="shared" si="11"/>
        <v/>
      </c>
      <c r="F118" s="342" t="str">
        <f t="shared" si="12"/>
        <v>否</v>
      </c>
      <c r="G118" s="326" t="str">
        <f t="shared" si="13"/>
        <v>款</v>
      </c>
    </row>
    <row r="119" ht="36" customHeight="1" spans="1:7">
      <c r="A119" s="344" t="s">
        <v>2730</v>
      </c>
      <c r="B119" s="345" t="s">
        <v>2731</v>
      </c>
      <c r="C119" s="346"/>
      <c r="D119" s="346"/>
      <c r="E119" s="350" t="str">
        <f t="shared" si="11"/>
        <v/>
      </c>
      <c r="F119" s="342" t="str">
        <f t="shared" si="12"/>
        <v>否</v>
      </c>
      <c r="G119" s="326" t="str">
        <f t="shared" si="13"/>
        <v>项</v>
      </c>
    </row>
    <row r="120" ht="36" customHeight="1" spans="1:7">
      <c r="A120" s="344" t="s">
        <v>2732</v>
      </c>
      <c r="B120" s="345" t="s">
        <v>2733</v>
      </c>
      <c r="C120" s="346"/>
      <c r="D120" s="346"/>
      <c r="E120" s="350" t="str">
        <f t="shared" si="11"/>
        <v/>
      </c>
      <c r="F120" s="342" t="str">
        <f t="shared" si="12"/>
        <v>否</v>
      </c>
      <c r="G120" s="326" t="str">
        <f t="shared" si="13"/>
        <v>项</v>
      </c>
    </row>
    <row r="121" ht="36" customHeight="1" spans="1:7">
      <c r="A121" s="344" t="s">
        <v>2734</v>
      </c>
      <c r="B121" s="345" t="s">
        <v>2735</v>
      </c>
      <c r="C121" s="346"/>
      <c r="D121" s="346"/>
      <c r="E121" s="350" t="str">
        <f t="shared" si="11"/>
        <v/>
      </c>
      <c r="F121" s="342" t="str">
        <f t="shared" si="12"/>
        <v>否</v>
      </c>
      <c r="G121" s="326" t="str">
        <f t="shared" si="13"/>
        <v>项</v>
      </c>
    </row>
    <row r="122" ht="36" customHeight="1" spans="1:7">
      <c r="A122" s="344" t="s">
        <v>2736</v>
      </c>
      <c r="B122" s="345" t="s">
        <v>2737</v>
      </c>
      <c r="C122" s="346"/>
      <c r="D122" s="346"/>
      <c r="E122" s="350" t="str">
        <f t="shared" si="11"/>
        <v/>
      </c>
      <c r="F122" s="342" t="str">
        <f t="shared" si="12"/>
        <v>否</v>
      </c>
      <c r="G122" s="326" t="str">
        <f t="shared" si="13"/>
        <v>项</v>
      </c>
    </row>
    <row r="123" ht="36" customHeight="1" spans="1:7">
      <c r="A123" s="338" t="s">
        <v>2738</v>
      </c>
      <c r="B123" s="339" t="s">
        <v>2739</v>
      </c>
      <c r="C123" s="340"/>
      <c r="D123" s="340"/>
      <c r="E123" s="350" t="str">
        <f t="shared" si="11"/>
        <v/>
      </c>
      <c r="F123" s="342" t="str">
        <f t="shared" si="12"/>
        <v>否</v>
      </c>
      <c r="G123" s="326" t="str">
        <f t="shared" si="13"/>
        <v>款</v>
      </c>
    </row>
    <row r="124" ht="36" customHeight="1" spans="1:7">
      <c r="A124" s="344" t="s">
        <v>2740</v>
      </c>
      <c r="B124" s="345" t="s">
        <v>2735</v>
      </c>
      <c r="C124" s="346"/>
      <c r="D124" s="346"/>
      <c r="E124" s="350" t="str">
        <f t="shared" si="11"/>
        <v/>
      </c>
      <c r="F124" s="342" t="str">
        <f t="shared" si="12"/>
        <v>否</v>
      </c>
      <c r="G124" s="326" t="str">
        <f t="shared" si="13"/>
        <v>项</v>
      </c>
    </row>
    <row r="125" ht="36" customHeight="1" spans="1:7">
      <c r="A125" s="344" t="s">
        <v>2741</v>
      </c>
      <c r="B125" s="345" t="s">
        <v>2742</v>
      </c>
      <c r="C125" s="346"/>
      <c r="D125" s="346"/>
      <c r="E125" s="350" t="str">
        <f t="shared" si="11"/>
        <v/>
      </c>
      <c r="F125" s="342" t="str">
        <f t="shared" si="12"/>
        <v>否</v>
      </c>
      <c r="G125" s="326" t="str">
        <f t="shared" si="13"/>
        <v>项</v>
      </c>
    </row>
    <row r="126" ht="36" customHeight="1" spans="1:7">
      <c r="A126" s="344" t="s">
        <v>2743</v>
      </c>
      <c r="B126" s="345" t="s">
        <v>2744</v>
      </c>
      <c r="C126" s="346"/>
      <c r="D126" s="346"/>
      <c r="E126" s="350" t="str">
        <f t="shared" si="11"/>
        <v/>
      </c>
      <c r="F126" s="342" t="str">
        <f t="shared" si="12"/>
        <v>否</v>
      </c>
      <c r="G126" s="326" t="str">
        <f t="shared" si="13"/>
        <v>项</v>
      </c>
    </row>
    <row r="127" ht="36" customHeight="1" spans="1:7">
      <c r="A127" s="344" t="s">
        <v>2745</v>
      </c>
      <c r="B127" s="343" t="s">
        <v>2746</v>
      </c>
      <c r="C127" s="347"/>
      <c r="D127" s="347"/>
      <c r="E127" s="350" t="str">
        <f t="shared" si="11"/>
        <v/>
      </c>
      <c r="F127" s="342" t="str">
        <f t="shared" ref="F127:F190" si="14">IF(LEN(A127)=3,"是",IF(B127&lt;&gt;"",IF(SUM(C127:D127)&lt;&gt;0,"是","否"),"是"))</f>
        <v>否</v>
      </c>
      <c r="G127" s="326" t="str">
        <f t="shared" ref="G127:G190" si="15">IF(LEN(A127)=3,"类",IF(LEN(A127)=5,"款","项"))</f>
        <v>项</v>
      </c>
    </row>
    <row r="128" ht="36" customHeight="1" spans="1:7">
      <c r="A128" s="338" t="s">
        <v>2747</v>
      </c>
      <c r="B128" s="339" t="s">
        <v>2748</v>
      </c>
      <c r="C128" s="340"/>
      <c r="D128" s="340"/>
      <c r="E128" s="350" t="str">
        <f t="shared" si="11"/>
        <v/>
      </c>
      <c r="F128" s="342" t="str">
        <f t="shared" si="14"/>
        <v>否</v>
      </c>
      <c r="G128" s="326" t="str">
        <f t="shared" si="15"/>
        <v>款</v>
      </c>
    </row>
    <row r="129" ht="36" customHeight="1" spans="1:7">
      <c r="A129" s="344" t="s">
        <v>2749</v>
      </c>
      <c r="B129" s="345" t="s">
        <v>2750</v>
      </c>
      <c r="C129" s="346"/>
      <c r="D129" s="346"/>
      <c r="E129" s="350" t="str">
        <f t="shared" si="11"/>
        <v/>
      </c>
      <c r="F129" s="342" t="str">
        <f t="shared" si="14"/>
        <v>否</v>
      </c>
      <c r="G129" s="326" t="str">
        <f t="shared" si="15"/>
        <v>项</v>
      </c>
    </row>
    <row r="130" ht="36" customHeight="1" spans="1:7">
      <c r="A130" s="344" t="s">
        <v>2751</v>
      </c>
      <c r="B130" s="343" t="s">
        <v>2752</v>
      </c>
      <c r="C130" s="347"/>
      <c r="D130" s="347"/>
      <c r="E130" s="350" t="str">
        <f t="shared" si="11"/>
        <v/>
      </c>
      <c r="F130" s="342" t="str">
        <f t="shared" si="14"/>
        <v>否</v>
      </c>
      <c r="G130" s="326" t="str">
        <f t="shared" si="15"/>
        <v>项</v>
      </c>
    </row>
    <row r="131" ht="36" customHeight="1" spans="1:7">
      <c r="A131" s="344" t="s">
        <v>2753</v>
      </c>
      <c r="B131" s="343" t="s">
        <v>2754</v>
      </c>
      <c r="C131" s="347"/>
      <c r="D131" s="347"/>
      <c r="E131" s="350" t="str">
        <f t="shared" si="11"/>
        <v/>
      </c>
      <c r="F131" s="342" t="str">
        <f t="shared" si="14"/>
        <v>否</v>
      </c>
      <c r="G131" s="326" t="str">
        <f t="shared" si="15"/>
        <v>项</v>
      </c>
    </row>
    <row r="132" ht="36" customHeight="1" spans="1:7">
      <c r="A132" s="344" t="s">
        <v>2755</v>
      </c>
      <c r="B132" s="345" t="s">
        <v>2756</v>
      </c>
      <c r="C132" s="346"/>
      <c r="D132" s="346"/>
      <c r="E132" s="350" t="str">
        <f t="shared" si="11"/>
        <v/>
      </c>
      <c r="F132" s="342" t="str">
        <f t="shared" si="14"/>
        <v>否</v>
      </c>
      <c r="G132" s="326" t="str">
        <f t="shared" si="15"/>
        <v>项</v>
      </c>
    </row>
    <row r="133" ht="36" customHeight="1" spans="1:7">
      <c r="A133" s="338" t="s">
        <v>2757</v>
      </c>
      <c r="B133" s="348" t="s">
        <v>2758</v>
      </c>
      <c r="C133" s="349"/>
      <c r="D133" s="349"/>
      <c r="E133" s="350" t="str">
        <f t="shared" si="11"/>
        <v/>
      </c>
      <c r="F133" s="342" t="str">
        <f t="shared" si="14"/>
        <v>否</v>
      </c>
      <c r="G133" s="326" t="str">
        <f t="shared" si="15"/>
        <v>款</v>
      </c>
    </row>
    <row r="134" ht="36" customHeight="1" spans="1:7">
      <c r="A134" s="344" t="s">
        <v>2759</v>
      </c>
      <c r="B134" s="345" t="s">
        <v>2760</v>
      </c>
      <c r="C134" s="346"/>
      <c r="D134" s="346"/>
      <c r="E134" s="350" t="str">
        <f t="shared" si="11"/>
        <v/>
      </c>
      <c r="F134" s="342" t="str">
        <f t="shared" si="14"/>
        <v>否</v>
      </c>
      <c r="G134" s="326" t="str">
        <f t="shared" si="15"/>
        <v>项</v>
      </c>
    </row>
    <row r="135" ht="36" customHeight="1" spans="1:7">
      <c r="A135" s="344" t="s">
        <v>2761</v>
      </c>
      <c r="B135" s="345" t="s">
        <v>2762</v>
      </c>
      <c r="C135" s="346"/>
      <c r="D135" s="346"/>
      <c r="E135" s="350" t="str">
        <f t="shared" si="11"/>
        <v/>
      </c>
      <c r="F135" s="342" t="str">
        <f t="shared" si="14"/>
        <v>否</v>
      </c>
      <c r="G135" s="326" t="str">
        <f t="shared" si="15"/>
        <v>项</v>
      </c>
    </row>
    <row r="136" ht="36" customHeight="1" spans="1:7">
      <c r="A136" s="344" t="s">
        <v>2763</v>
      </c>
      <c r="B136" s="345" t="s">
        <v>2764</v>
      </c>
      <c r="C136" s="346"/>
      <c r="D136" s="346"/>
      <c r="E136" s="350" t="str">
        <f t="shared" si="11"/>
        <v/>
      </c>
      <c r="F136" s="342" t="str">
        <f t="shared" si="14"/>
        <v>否</v>
      </c>
      <c r="G136" s="326" t="str">
        <f t="shared" si="15"/>
        <v>项</v>
      </c>
    </row>
    <row r="137" ht="36" customHeight="1" spans="1:7">
      <c r="A137" s="344" t="s">
        <v>2765</v>
      </c>
      <c r="B137" s="345" t="s">
        <v>2766</v>
      </c>
      <c r="C137" s="346"/>
      <c r="D137" s="346"/>
      <c r="E137" s="350" t="str">
        <f t="shared" si="11"/>
        <v/>
      </c>
      <c r="F137" s="342" t="str">
        <f t="shared" si="14"/>
        <v>否</v>
      </c>
      <c r="G137" s="326" t="str">
        <f t="shared" si="15"/>
        <v>项</v>
      </c>
    </row>
    <row r="138" ht="36" customHeight="1" spans="1:7">
      <c r="A138" s="344" t="s">
        <v>2767</v>
      </c>
      <c r="B138" s="345" t="s">
        <v>2768</v>
      </c>
      <c r="C138" s="346"/>
      <c r="D138" s="346"/>
      <c r="E138" s="350" t="str">
        <f t="shared" si="11"/>
        <v/>
      </c>
      <c r="F138" s="342" t="str">
        <f t="shared" si="14"/>
        <v>否</v>
      </c>
      <c r="G138" s="326" t="str">
        <f t="shared" si="15"/>
        <v>项</v>
      </c>
    </row>
    <row r="139" ht="36" customHeight="1" spans="1:7">
      <c r="A139" s="344" t="s">
        <v>2769</v>
      </c>
      <c r="B139" s="345" t="s">
        <v>2770</v>
      </c>
      <c r="C139" s="346"/>
      <c r="D139" s="346"/>
      <c r="E139" s="350" t="str">
        <f t="shared" si="11"/>
        <v/>
      </c>
      <c r="F139" s="342" t="str">
        <f t="shared" si="14"/>
        <v>否</v>
      </c>
      <c r="G139" s="326" t="str">
        <f t="shared" si="15"/>
        <v>项</v>
      </c>
    </row>
    <row r="140" ht="36" customHeight="1" spans="1:7">
      <c r="A140" s="344" t="s">
        <v>2771</v>
      </c>
      <c r="B140" s="345" t="s">
        <v>2772</v>
      </c>
      <c r="C140" s="346"/>
      <c r="D140" s="346"/>
      <c r="E140" s="350" t="str">
        <f t="shared" si="11"/>
        <v/>
      </c>
      <c r="F140" s="342" t="str">
        <f t="shared" si="14"/>
        <v>否</v>
      </c>
      <c r="G140" s="326" t="str">
        <f t="shared" si="15"/>
        <v>项</v>
      </c>
    </row>
    <row r="141" ht="36" customHeight="1" spans="1:7">
      <c r="A141" s="344" t="s">
        <v>2773</v>
      </c>
      <c r="B141" s="345" t="s">
        <v>2774</v>
      </c>
      <c r="C141" s="346"/>
      <c r="D141" s="346"/>
      <c r="E141" s="350" t="str">
        <f t="shared" si="11"/>
        <v/>
      </c>
      <c r="F141" s="342" t="str">
        <f t="shared" si="14"/>
        <v>否</v>
      </c>
      <c r="G141" s="326" t="str">
        <f t="shared" si="15"/>
        <v>项</v>
      </c>
    </row>
    <row r="142" ht="36" customHeight="1" spans="1:7">
      <c r="A142" s="338" t="s">
        <v>2775</v>
      </c>
      <c r="B142" s="348" t="s">
        <v>2776</v>
      </c>
      <c r="C142" s="349"/>
      <c r="D142" s="349"/>
      <c r="E142" s="350" t="str">
        <f t="shared" si="11"/>
        <v/>
      </c>
      <c r="F142" s="342" t="str">
        <f t="shared" si="14"/>
        <v>否</v>
      </c>
      <c r="G142" s="326" t="str">
        <f t="shared" si="15"/>
        <v>款</v>
      </c>
    </row>
    <row r="143" ht="36" customHeight="1" spans="1:7">
      <c r="A143" s="344" t="s">
        <v>2777</v>
      </c>
      <c r="B143" s="345" t="s">
        <v>2778</v>
      </c>
      <c r="C143" s="346"/>
      <c r="D143" s="346"/>
      <c r="E143" s="350" t="str">
        <f t="shared" si="11"/>
        <v/>
      </c>
      <c r="F143" s="342" t="str">
        <f t="shared" si="14"/>
        <v>否</v>
      </c>
      <c r="G143" s="326" t="str">
        <f t="shared" si="15"/>
        <v>项</v>
      </c>
    </row>
    <row r="144" ht="36" customHeight="1" spans="1:7">
      <c r="A144" s="344" t="s">
        <v>2779</v>
      </c>
      <c r="B144" s="345" t="s">
        <v>2780</v>
      </c>
      <c r="C144" s="346"/>
      <c r="D144" s="346"/>
      <c r="E144" s="350" t="str">
        <f t="shared" si="11"/>
        <v/>
      </c>
      <c r="F144" s="342" t="str">
        <f t="shared" si="14"/>
        <v>否</v>
      </c>
      <c r="G144" s="326" t="str">
        <f t="shared" si="15"/>
        <v>项</v>
      </c>
    </row>
    <row r="145" ht="36" customHeight="1" spans="1:7">
      <c r="A145" s="344" t="s">
        <v>2781</v>
      </c>
      <c r="B145" s="345" t="s">
        <v>2782</v>
      </c>
      <c r="C145" s="346"/>
      <c r="D145" s="346"/>
      <c r="E145" s="350" t="str">
        <f t="shared" si="11"/>
        <v/>
      </c>
      <c r="F145" s="342" t="str">
        <f t="shared" si="14"/>
        <v>否</v>
      </c>
      <c r="G145" s="326" t="str">
        <f t="shared" si="15"/>
        <v>项</v>
      </c>
    </row>
    <row r="146" ht="36" customHeight="1" spans="1:7">
      <c r="A146" s="344" t="s">
        <v>2783</v>
      </c>
      <c r="B146" s="345" t="s">
        <v>2784</v>
      </c>
      <c r="C146" s="346"/>
      <c r="D146" s="346"/>
      <c r="E146" s="350" t="str">
        <f t="shared" si="11"/>
        <v/>
      </c>
      <c r="F146" s="342" t="str">
        <f t="shared" si="14"/>
        <v>否</v>
      </c>
      <c r="G146" s="326" t="str">
        <f t="shared" si="15"/>
        <v>项</v>
      </c>
    </row>
    <row r="147" ht="36" customHeight="1" spans="1:7">
      <c r="A147" s="344" t="s">
        <v>2785</v>
      </c>
      <c r="B147" s="345" t="s">
        <v>2786</v>
      </c>
      <c r="C147" s="346"/>
      <c r="D147" s="346"/>
      <c r="E147" s="350" t="str">
        <f t="shared" si="11"/>
        <v/>
      </c>
      <c r="F147" s="342" t="str">
        <f t="shared" si="14"/>
        <v>否</v>
      </c>
      <c r="G147" s="326" t="str">
        <f t="shared" si="15"/>
        <v>项</v>
      </c>
    </row>
    <row r="148" ht="36" customHeight="1" spans="1:7">
      <c r="A148" s="344" t="s">
        <v>2787</v>
      </c>
      <c r="B148" s="345" t="s">
        <v>2788</v>
      </c>
      <c r="C148" s="346"/>
      <c r="D148" s="346"/>
      <c r="E148" s="350" t="str">
        <f t="shared" si="11"/>
        <v/>
      </c>
      <c r="F148" s="342" t="str">
        <f t="shared" si="14"/>
        <v>否</v>
      </c>
      <c r="G148" s="326" t="str">
        <f t="shared" si="15"/>
        <v>项</v>
      </c>
    </row>
    <row r="149" ht="36" customHeight="1" spans="1:7">
      <c r="A149" s="338" t="s">
        <v>2789</v>
      </c>
      <c r="B149" s="339" t="s">
        <v>2790</v>
      </c>
      <c r="C149" s="340"/>
      <c r="D149" s="340"/>
      <c r="E149" s="350" t="str">
        <f t="shared" si="11"/>
        <v/>
      </c>
      <c r="F149" s="342" t="str">
        <f t="shared" si="14"/>
        <v>否</v>
      </c>
      <c r="G149" s="326" t="str">
        <f t="shared" si="15"/>
        <v>款</v>
      </c>
    </row>
    <row r="150" ht="36" customHeight="1" spans="1:7">
      <c r="A150" s="344" t="s">
        <v>2791</v>
      </c>
      <c r="B150" s="343" t="s">
        <v>2792</v>
      </c>
      <c r="C150" s="347"/>
      <c r="D150" s="347"/>
      <c r="E150" s="350" t="str">
        <f t="shared" si="11"/>
        <v/>
      </c>
      <c r="F150" s="342" t="str">
        <f t="shared" si="14"/>
        <v>否</v>
      </c>
      <c r="G150" s="326" t="str">
        <f t="shared" si="15"/>
        <v>项</v>
      </c>
    </row>
    <row r="151" ht="36" customHeight="1" spans="1:7">
      <c r="A151" s="344" t="s">
        <v>2793</v>
      </c>
      <c r="B151" s="345" t="s">
        <v>2794</v>
      </c>
      <c r="C151" s="346"/>
      <c r="D151" s="346"/>
      <c r="E151" s="350" t="str">
        <f t="shared" si="11"/>
        <v/>
      </c>
      <c r="F151" s="342" t="str">
        <f t="shared" si="14"/>
        <v>否</v>
      </c>
      <c r="G151" s="326" t="str">
        <f t="shared" si="15"/>
        <v>项</v>
      </c>
    </row>
    <row r="152" ht="36" customHeight="1" spans="1:7">
      <c r="A152" s="344" t="s">
        <v>2795</v>
      </c>
      <c r="B152" s="343" t="s">
        <v>2796</v>
      </c>
      <c r="C152" s="347"/>
      <c r="D152" s="347"/>
      <c r="E152" s="350" t="str">
        <f t="shared" si="11"/>
        <v/>
      </c>
      <c r="F152" s="342" t="str">
        <f t="shared" si="14"/>
        <v>否</v>
      </c>
      <c r="G152" s="326" t="str">
        <f t="shared" si="15"/>
        <v>项</v>
      </c>
    </row>
    <row r="153" ht="36" customHeight="1" spans="1:7">
      <c r="A153" s="344" t="s">
        <v>2797</v>
      </c>
      <c r="B153" s="343" t="s">
        <v>2798</v>
      </c>
      <c r="C153" s="347"/>
      <c r="D153" s="347"/>
      <c r="E153" s="350" t="str">
        <f t="shared" si="11"/>
        <v/>
      </c>
      <c r="F153" s="342" t="str">
        <f t="shared" si="14"/>
        <v>否</v>
      </c>
      <c r="G153" s="326" t="str">
        <f t="shared" si="15"/>
        <v>项</v>
      </c>
    </row>
    <row r="154" ht="36" customHeight="1" spans="1:7">
      <c r="A154" s="344" t="s">
        <v>2799</v>
      </c>
      <c r="B154" s="345" t="s">
        <v>2800</v>
      </c>
      <c r="C154" s="346"/>
      <c r="D154" s="346"/>
      <c r="E154" s="350" t="str">
        <f t="shared" si="11"/>
        <v/>
      </c>
      <c r="F154" s="342" t="str">
        <f t="shared" si="14"/>
        <v>否</v>
      </c>
      <c r="G154" s="326" t="str">
        <f t="shared" si="15"/>
        <v>项</v>
      </c>
    </row>
    <row r="155" ht="36" customHeight="1" spans="1:7">
      <c r="A155" s="344" t="s">
        <v>2801</v>
      </c>
      <c r="B155" s="345" t="s">
        <v>2802</v>
      </c>
      <c r="C155" s="346"/>
      <c r="D155" s="346"/>
      <c r="E155" s="350" t="str">
        <f t="shared" si="11"/>
        <v/>
      </c>
      <c r="F155" s="342" t="str">
        <f t="shared" si="14"/>
        <v>否</v>
      </c>
      <c r="G155" s="326" t="str">
        <f t="shared" si="15"/>
        <v>项</v>
      </c>
    </row>
    <row r="156" ht="36" customHeight="1" spans="1:7">
      <c r="A156" s="344" t="s">
        <v>2803</v>
      </c>
      <c r="B156" s="345" t="s">
        <v>2804</v>
      </c>
      <c r="C156" s="346"/>
      <c r="D156" s="346"/>
      <c r="E156" s="350" t="str">
        <f t="shared" si="11"/>
        <v/>
      </c>
      <c r="F156" s="342" t="str">
        <f t="shared" si="14"/>
        <v>否</v>
      </c>
      <c r="G156" s="326" t="str">
        <f t="shared" si="15"/>
        <v>项</v>
      </c>
    </row>
    <row r="157" ht="36" customHeight="1" spans="1:7">
      <c r="A157" s="344" t="s">
        <v>2805</v>
      </c>
      <c r="B157" s="345" t="s">
        <v>2806</v>
      </c>
      <c r="C157" s="346"/>
      <c r="D157" s="346"/>
      <c r="E157" s="350" t="str">
        <f t="shared" si="11"/>
        <v/>
      </c>
      <c r="F157" s="342" t="str">
        <f t="shared" si="14"/>
        <v>否</v>
      </c>
      <c r="G157" s="326" t="str">
        <f t="shared" si="15"/>
        <v>项</v>
      </c>
    </row>
    <row r="158" ht="36" customHeight="1" spans="1:7">
      <c r="A158" s="338" t="s">
        <v>2807</v>
      </c>
      <c r="B158" s="348" t="s">
        <v>2808</v>
      </c>
      <c r="C158" s="349"/>
      <c r="D158" s="349"/>
      <c r="E158" s="350" t="str">
        <f t="shared" si="11"/>
        <v/>
      </c>
      <c r="F158" s="342" t="str">
        <f t="shared" si="14"/>
        <v>否</v>
      </c>
      <c r="G158" s="326" t="str">
        <f t="shared" si="15"/>
        <v>款</v>
      </c>
    </row>
    <row r="159" ht="36" customHeight="1" spans="1:7">
      <c r="A159" s="344" t="s">
        <v>2809</v>
      </c>
      <c r="B159" s="345" t="s">
        <v>2731</v>
      </c>
      <c r="C159" s="346"/>
      <c r="D159" s="346"/>
      <c r="E159" s="350" t="str">
        <f t="shared" si="11"/>
        <v/>
      </c>
      <c r="F159" s="342" t="str">
        <f t="shared" si="14"/>
        <v>否</v>
      </c>
      <c r="G159" s="326" t="str">
        <f t="shared" si="15"/>
        <v>项</v>
      </c>
    </row>
    <row r="160" ht="36" customHeight="1" spans="1:7">
      <c r="A160" s="344" t="s">
        <v>2810</v>
      </c>
      <c r="B160" s="345" t="s">
        <v>2811</v>
      </c>
      <c r="C160" s="346"/>
      <c r="D160" s="346"/>
      <c r="E160" s="350" t="str">
        <f t="shared" si="11"/>
        <v/>
      </c>
      <c r="F160" s="342" t="str">
        <f t="shared" si="14"/>
        <v>否</v>
      </c>
      <c r="G160" s="326" t="str">
        <f t="shared" si="15"/>
        <v>项</v>
      </c>
    </row>
    <row r="161" ht="36" customHeight="1" spans="1:7">
      <c r="A161" s="338" t="s">
        <v>2812</v>
      </c>
      <c r="B161" s="348" t="s">
        <v>2813</v>
      </c>
      <c r="C161" s="349"/>
      <c r="D161" s="349"/>
      <c r="E161" s="350" t="str">
        <f t="shared" si="11"/>
        <v/>
      </c>
      <c r="F161" s="342" t="str">
        <f t="shared" si="14"/>
        <v>否</v>
      </c>
      <c r="G161" s="326" t="str">
        <f t="shared" si="15"/>
        <v>款</v>
      </c>
    </row>
    <row r="162" ht="36" customHeight="1" spans="1:7">
      <c r="A162" s="344" t="s">
        <v>2814</v>
      </c>
      <c r="B162" s="345" t="s">
        <v>2731</v>
      </c>
      <c r="C162" s="346"/>
      <c r="D162" s="346"/>
      <c r="E162" s="350" t="str">
        <f t="shared" si="11"/>
        <v/>
      </c>
      <c r="F162" s="342" t="str">
        <f t="shared" si="14"/>
        <v>否</v>
      </c>
      <c r="G162" s="326" t="str">
        <f t="shared" si="15"/>
        <v>项</v>
      </c>
    </row>
    <row r="163" ht="36" customHeight="1" spans="1:7">
      <c r="A163" s="344" t="s">
        <v>2815</v>
      </c>
      <c r="B163" s="345" t="s">
        <v>2816</v>
      </c>
      <c r="C163" s="346"/>
      <c r="D163" s="346"/>
      <c r="E163" s="350" t="str">
        <f t="shared" si="11"/>
        <v/>
      </c>
      <c r="F163" s="342" t="str">
        <f t="shared" si="14"/>
        <v>否</v>
      </c>
      <c r="G163" s="326" t="str">
        <f t="shared" si="15"/>
        <v>项</v>
      </c>
    </row>
    <row r="164" ht="36" customHeight="1" spans="1:7">
      <c r="A164" s="338" t="s">
        <v>2817</v>
      </c>
      <c r="B164" s="348" t="s">
        <v>2818</v>
      </c>
      <c r="C164" s="349"/>
      <c r="D164" s="349"/>
      <c r="E164" s="350" t="str">
        <f t="shared" si="11"/>
        <v/>
      </c>
      <c r="F164" s="342" t="str">
        <f t="shared" si="14"/>
        <v>否</v>
      </c>
      <c r="G164" s="326" t="str">
        <f t="shared" si="15"/>
        <v>款</v>
      </c>
    </row>
    <row r="165" ht="36" customHeight="1" spans="1:7">
      <c r="A165" s="338" t="s">
        <v>2819</v>
      </c>
      <c r="B165" s="348" t="s">
        <v>2820</v>
      </c>
      <c r="C165" s="349"/>
      <c r="D165" s="349"/>
      <c r="E165" s="350" t="str">
        <f t="shared" si="11"/>
        <v/>
      </c>
      <c r="F165" s="342" t="str">
        <f t="shared" si="14"/>
        <v>否</v>
      </c>
      <c r="G165" s="326" t="str">
        <f t="shared" si="15"/>
        <v>款</v>
      </c>
    </row>
    <row r="166" ht="36" customHeight="1" spans="1:7">
      <c r="A166" s="344" t="s">
        <v>2821</v>
      </c>
      <c r="B166" s="345" t="s">
        <v>2750</v>
      </c>
      <c r="C166" s="346"/>
      <c r="D166" s="346"/>
      <c r="E166" s="350" t="str">
        <f t="shared" si="11"/>
        <v/>
      </c>
      <c r="F166" s="342" t="str">
        <f t="shared" si="14"/>
        <v>否</v>
      </c>
      <c r="G166" s="326" t="str">
        <f t="shared" si="15"/>
        <v>项</v>
      </c>
    </row>
    <row r="167" ht="36" customHeight="1" spans="1:7">
      <c r="A167" s="344" t="s">
        <v>2822</v>
      </c>
      <c r="B167" s="345" t="s">
        <v>2754</v>
      </c>
      <c r="C167" s="346"/>
      <c r="D167" s="346"/>
      <c r="E167" s="350" t="str">
        <f t="shared" ref="E167:E230" si="16">IF(C167&gt;0,D167/C167-1,IF(C167&lt;0,-(D167/C167-1),""))</f>
        <v/>
      </c>
      <c r="F167" s="342" t="str">
        <f t="shared" si="14"/>
        <v>否</v>
      </c>
      <c r="G167" s="326" t="str">
        <f t="shared" si="15"/>
        <v>项</v>
      </c>
    </row>
    <row r="168" ht="36" customHeight="1" spans="1:7">
      <c r="A168" s="344" t="s">
        <v>2823</v>
      </c>
      <c r="B168" s="345" t="s">
        <v>2824</v>
      </c>
      <c r="C168" s="346"/>
      <c r="D168" s="346"/>
      <c r="E168" s="350" t="str">
        <f t="shared" si="16"/>
        <v/>
      </c>
      <c r="F168" s="342" t="str">
        <f t="shared" si="14"/>
        <v>否</v>
      </c>
      <c r="G168" s="326" t="str">
        <f t="shared" si="15"/>
        <v>项</v>
      </c>
    </row>
    <row r="169" ht="36" customHeight="1" spans="1:7">
      <c r="A169" s="338" t="s">
        <v>97</v>
      </c>
      <c r="B169" s="339" t="s">
        <v>2825</v>
      </c>
      <c r="C169" s="340"/>
      <c r="D169" s="340"/>
      <c r="E169" s="350" t="str">
        <f t="shared" si="16"/>
        <v/>
      </c>
      <c r="F169" s="342" t="str">
        <f t="shared" si="14"/>
        <v>是</v>
      </c>
      <c r="G169" s="326" t="str">
        <f t="shared" si="15"/>
        <v>类</v>
      </c>
    </row>
    <row r="170" ht="36" customHeight="1" spans="1:7">
      <c r="A170" s="338" t="s">
        <v>2826</v>
      </c>
      <c r="B170" s="339" t="s">
        <v>2827</v>
      </c>
      <c r="C170" s="340"/>
      <c r="D170" s="340"/>
      <c r="E170" s="350" t="str">
        <f t="shared" si="16"/>
        <v/>
      </c>
      <c r="F170" s="342" t="str">
        <f t="shared" si="14"/>
        <v>否</v>
      </c>
      <c r="G170" s="326" t="str">
        <f t="shared" si="15"/>
        <v>款</v>
      </c>
    </row>
    <row r="171" ht="36" customHeight="1" spans="1:7">
      <c r="A171" s="344" t="s">
        <v>2828</v>
      </c>
      <c r="B171" s="343" t="s">
        <v>2829</v>
      </c>
      <c r="C171" s="347"/>
      <c r="D171" s="347"/>
      <c r="E171" s="350" t="str">
        <f t="shared" si="16"/>
        <v/>
      </c>
      <c r="F171" s="342" t="str">
        <f t="shared" si="14"/>
        <v>否</v>
      </c>
      <c r="G171" s="326" t="str">
        <f t="shared" si="15"/>
        <v>项</v>
      </c>
    </row>
    <row r="172" ht="36" customHeight="1" spans="1:7">
      <c r="A172" s="344" t="s">
        <v>2830</v>
      </c>
      <c r="B172" s="345" t="s">
        <v>2831</v>
      </c>
      <c r="C172" s="346"/>
      <c r="D172" s="346"/>
      <c r="E172" s="350" t="str">
        <f t="shared" si="16"/>
        <v/>
      </c>
      <c r="F172" s="342" t="str">
        <f t="shared" si="14"/>
        <v>否</v>
      </c>
      <c r="G172" s="326" t="str">
        <f t="shared" si="15"/>
        <v>项</v>
      </c>
    </row>
    <row r="173" ht="36" customHeight="1" spans="1:7">
      <c r="A173" s="338" t="s">
        <v>119</v>
      </c>
      <c r="B173" s="339" t="s">
        <v>2832</v>
      </c>
      <c r="C173" s="340">
        <f>C174+C178+C187</f>
        <v>1707</v>
      </c>
      <c r="D173" s="340">
        <v>19703</v>
      </c>
      <c r="E173" s="341">
        <f t="shared" si="16"/>
        <v>10.5424721734036</v>
      </c>
      <c r="F173" s="342" t="str">
        <f t="shared" si="14"/>
        <v>是</v>
      </c>
      <c r="G173" s="326" t="str">
        <f t="shared" si="15"/>
        <v>类</v>
      </c>
    </row>
    <row r="174" ht="36" customHeight="1" spans="1:7">
      <c r="A174" s="338" t="s">
        <v>2833</v>
      </c>
      <c r="B174" s="339" t="s">
        <v>2834</v>
      </c>
      <c r="C174" s="340"/>
      <c r="D174" s="340">
        <v>15152</v>
      </c>
      <c r="E174" s="350" t="str">
        <f t="shared" si="16"/>
        <v/>
      </c>
      <c r="F174" s="342" t="str">
        <f t="shared" si="14"/>
        <v>是</v>
      </c>
      <c r="G174" s="326" t="str">
        <f t="shared" si="15"/>
        <v>款</v>
      </c>
    </row>
    <row r="175" ht="36" customHeight="1" spans="1:7">
      <c r="A175" s="344" t="s">
        <v>2835</v>
      </c>
      <c r="B175" s="343" t="s">
        <v>2836</v>
      </c>
      <c r="C175" s="347"/>
      <c r="D175" s="347">
        <v>15152</v>
      </c>
      <c r="E175" s="350" t="str">
        <f t="shared" si="16"/>
        <v/>
      </c>
      <c r="F175" s="342" t="str">
        <f t="shared" si="14"/>
        <v>是</v>
      </c>
      <c r="G175" s="326" t="str">
        <f t="shared" si="15"/>
        <v>项</v>
      </c>
    </row>
    <row r="176" ht="36" customHeight="1" spans="1:7">
      <c r="A176" s="344" t="s">
        <v>2837</v>
      </c>
      <c r="B176" s="343" t="s">
        <v>2838</v>
      </c>
      <c r="C176" s="347"/>
      <c r="D176" s="347"/>
      <c r="E176" s="350" t="str">
        <f t="shared" si="16"/>
        <v/>
      </c>
      <c r="F176" s="342" t="str">
        <f t="shared" si="14"/>
        <v>否</v>
      </c>
      <c r="G176" s="326" t="str">
        <f t="shared" si="15"/>
        <v>项</v>
      </c>
    </row>
    <row r="177" ht="36" customHeight="1" spans="1:7">
      <c r="A177" s="344" t="s">
        <v>2839</v>
      </c>
      <c r="B177" s="345" t="s">
        <v>2840</v>
      </c>
      <c r="C177" s="346"/>
      <c r="D177" s="346"/>
      <c r="E177" s="350" t="str">
        <f t="shared" si="16"/>
        <v/>
      </c>
      <c r="F177" s="342" t="str">
        <f t="shared" si="14"/>
        <v>否</v>
      </c>
      <c r="G177" s="326" t="str">
        <f t="shared" si="15"/>
        <v>项</v>
      </c>
    </row>
    <row r="178" ht="36" customHeight="1" spans="1:7">
      <c r="A178" s="338" t="s">
        <v>2841</v>
      </c>
      <c r="B178" s="339" t="s">
        <v>2842</v>
      </c>
      <c r="C178" s="340">
        <v>5</v>
      </c>
      <c r="D178" s="340">
        <v>6</v>
      </c>
      <c r="E178" s="341">
        <f t="shared" si="16"/>
        <v>0.2</v>
      </c>
      <c r="F178" s="342" t="str">
        <f t="shared" si="14"/>
        <v>是</v>
      </c>
      <c r="G178" s="326" t="str">
        <f t="shared" si="15"/>
        <v>款</v>
      </c>
    </row>
    <row r="179" ht="36" customHeight="1" spans="1:7">
      <c r="A179" s="344" t="s">
        <v>2843</v>
      </c>
      <c r="B179" s="345" t="s">
        <v>2844</v>
      </c>
      <c r="C179" s="346"/>
      <c r="D179" s="346"/>
      <c r="E179" s="350" t="str">
        <f t="shared" si="16"/>
        <v/>
      </c>
      <c r="F179" s="342" t="str">
        <f t="shared" si="14"/>
        <v>否</v>
      </c>
      <c r="G179" s="326" t="str">
        <f t="shared" si="15"/>
        <v>项</v>
      </c>
    </row>
    <row r="180" ht="36" customHeight="1" spans="1:7">
      <c r="A180" s="344" t="s">
        <v>2845</v>
      </c>
      <c r="B180" s="345" t="s">
        <v>2846</v>
      </c>
      <c r="C180" s="346"/>
      <c r="D180" s="346"/>
      <c r="E180" s="350" t="str">
        <f t="shared" si="16"/>
        <v/>
      </c>
      <c r="F180" s="342" t="str">
        <f t="shared" si="14"/>
        <v>否</v>
      </c>
      <c r="G180" s="326" t="str">
        <f t="shared" si="15"/>
        <v>项</v>
      </c>
    </row>
    <row r="181" ht="36" customHeight="1" spans="1:7">
      <c r="A181" s="344" t="s">
        <v>2847</v>
      </c>
      <c r="B181" s="343" t="s">
        <v>2848</v>
      </c>
      <c r="C181" s="347">
        <v>5</v>
      </c>
      <c r="D181" s="347">
        <v>6</v>
      </c>
      <c r="E181" s="350">
        <f t="shared" si="16"/>
        <v>0.2</v>
      </c>
      <c r="F181" s="342" t="str">
        <f t="shared" si="14"/>
        <v>是</v>
      </c>
      <c r="G181" s="326" t="str">
        <f t="shared" si="15"/>
        <v>项</v>
      </c>
    </row>
    <row r="182" ht="36" customHeight="1" spans="1:7">
      <c r="A182" s="344" t="s">
        <v>2849</v>
      </c>
      <c r="B182" s="343" t="s">
        <v>2850</v>
      </c>
      <c r="C182" s="347"/>
      <c r="D182" s="347"/>
      <c r="E182" s="350" t="str">
        <f t="shared" si="16"/>
        <v/>
      </c>
      <c r="F182" s="342" t="str">
        <f t="shared" si="14"/>
        <v>否</v>
      </c>
      <c r="G182" s="326" t="str">
        <f t="shared" si="15"/>
        <v>项</v>
      </c>
    </row>
    <row r="183" ht="36" customHeight="1" spans="1:7">
      <c r="A183" s="344" t="s">
        <v>2851</v>
      </c>
      <c r="B183" s="345" t="s">
        <v>2852</v>
      </c>
      <c r="C183" s="346"/>
      <c r="D183" s="346"/>
      <c r="E183" s="350" t="str">
        <f t="shared" si="16"/>
        <v/>
      </c>
      <c r="F183" s="342" t="str">
        <f t="shared" si="14"/>
        <v>否</v>
      </c>
      <c r="G183" s="326" t="str">
        <f t="shared" si="15"/>
        <v>项</v>
      </c>
    </row>
    <row r="184" ht="36" customHeight="1" spans="1:7">
      <c r="A184" s="344" t="s">
        <v>2853</v>
      </c>
      <c r="B184" s="345" t="s">
        <v>2854</v>
      </c>
      <c r="C184" s="346"/>
      <c r="D184" s="346"/>
      <c r="E184" s="350" t="str">
        <f t="shared" si="16"/>
        <v/>
      </c>
      <c r="F184" s="342" t="str">
        <f t="shared" si="14"/>
        <v>否</v>
      </c>
      <c r="G184" s="326" t="str">
        <f t="shared" si="15"/>
        <v>项</v>
      </c>
    </row>
    <row r="185" ht="36" customHeight="1" spans="1:7">
      <c r="A185" s="344" t="s">
        <v>2855</v>
      </c>
      <c r="B185" s="343" t="s">
        <v>2856</v>
      </c>
      <c r="C185" s="347"/>
      <c r="D185" s="347"/>
      <c r="E185" s="350" t="str">
        <f t="shared" si="16"/>
        <v/>
      </c>
      <c r="F185" s="342" t="str">
        <f t="shared" si="14"/>
        <v>否</v>
      </c>
      <c r="G185" s="326" t="str">
        <f t="shared" si="15"/>
        <v>项</v>
      </c>
    </row>
    <row r="186" ht="36" customHeight="1" spans="1:7">
      <c r="A186" s="344" t="s">
        <v>2857</v>
      </c>
      <c r="B186" s="345" t="s">
        <v>2858</v>
      </c>
      <c r="C186" s="346"/>
      <c r="D186" s="346"/>
      <c r="E186" s="350" t="str">
        <f t="shared" si="16"/>
        <v/>
      </c>
      <c r="F186" s="342" t="str">
        <f t="shared" si="14"/>
        <v>否</v>
      </c>
      <c r="G186" s="326" t="str">
        <f t="shared" si="15"/>
        <v>项</v>
      </c>
    </row>
    <row r="187" ht="36" customHeight="1" spans="1:7">
      <c r="A187" s="338" t="s">
        <v>2859</v>
      </c>
      <c r="B187" s="339" t="s">
        <v>2860</v>
      </c>
      <c r="C187" s="340">
        <v>1702</v>
      </c>
      <c r="D187" s="340">
        <v>4545</v>
      </c>
      <c r="E187" s="341">
        <f t="shared" si="16"/>
        <v>1.67038777908343</v>
      </c>
      <c r="F187" s="342" t="str">
        <f t="shared" si="14"/>
        <v>是</v>
      </c>
      <c r="G187" s="326" t="str">
        <f t="shared" si="15"/>
        <v>款</v>
      </c>
    </row>
    <row r="188" ht="36" customHeight="1" spans="1:7">
      <c r="A188" s="352">
        <v>2296001</v>
      </c>
      <c r="B188" s="345" t="s">
        <v>2861</v>
      </c>
      <c r="C188" s="346"/>
      <c r="D188" s="346"/>
      <c r="E188" s="350" t="str">
        <f t="shared" si="16"/>
        <v/>
      </c>
      <c r="F188" s="342" t="str">
        <f t="shared" si="14"/>
        <v>否</v>
      </c>
      <c r="G188" s="326" t="str">
        <f t="shared" si="15"/>
        <v>项</v>
      </c>
    </row>
    <row r="189" ht="36" customHeight="1" spans="1:7">
      <c r="A189" s="344" t="s">
        <v>2862</v>
      </c>
      <c r="B189" s="343" t="s">
        <v>2863</v>
      </c>
      <c r="C189" s="347">
        <v>863</v>
      </c>
      <c r="D189" s="347">
        <v>2895</v>
      </c>
      <c r="E189" s="350">
        <f t="shared" si="16"/>
        <v>2.35457705677868</v>
      </c>
      <c r="F189" s="342" t="str">
        <f t="shared" si="14"/>
        <v>是</v>
      </c>
      <c r="G189" s="326" t="str">
        <f t="shared" si="15"/>
        <v>项</v>
      </c>
    </row>
    <row r="190" ht="36" customHeight="1" spans="1:7">
      <c r="A190" s="344" t="s">
        <v>2864</v>
      </c>
      <c r="B190" s="343" t="s">
        <v>2865</v>
      </c>
      <c r="C190" s="347">
        <v>251</v>
      </c>
      <c r="D190" s="347">
        <v>1000</v>
      </c>
      <c r="E190" s="350">
        <f t="shared" si="16"/>
        <v>2.98406374501992</v>
      </c>
      <c r="F190" s="342" t="str">
        <f t="shared" si="14"/>
        <v>是</v>
      </c>
      <c r="G190" s="326" t="str">
        <f t="shared" si="15"/>
        <v>项</v>
      </c>
    </row>
    <row r="191" ht="36" customHeight="1" spans="1:7">
      <c r="A191" s="344" t="s">
        <v>2866</v>
      </c>
      <c r="B191" s="345" t="s">
        <v>2867</v>
      </c>
      <c r="C191" s="346">
        <v>19</v>
      </c>
      <c r="D191" s="346"/>
      <c r="E191" s="350">
        <f t="shared" si="16"/>
        <v>-1</v>
      </c>
      <c r="F191" s="342" t="str">
        <f t="shared" ref="F191:F199" si="17">IF(LEN(A191)=3,"是",IF(B191&lt;&gt;"",IF(SUM(C191:D191)&lt;&gt;0,"是","否"),"是"))</f>
        <v>是</v>
      </c>
      <c r="G191" s="326" t="str">
        <f t="shared" ref="G191:G199" si="18">IF(LEN(A191)=3,"类",IF(LEN(A191)=5,"款","项"))</f>
        <v>项</v>
      </c>
    </row>
    <row r="192" ht="36" customHeight="1" spans="1:7">
      <c r="A192" s="344" t="s">
        <v>2868</v>
      </c>
      <c r="B192" s="345" t="s">
        <v>2869</v>
      </c>
      <c r="C192" s="346"/>
      <c r="D192" s="346"/>
      <c r="E192" s="350" t="str">
        <f t="shared" si="16"/>
        <v/>
      </c>
      <c r="F192" s="342" t="str">
        <f t="shared" si="17"/>
        <v>否</v>
      </c>
      <c r="G192" s="326" t="str">
        <f t="shared" si="18"/>
        <v>项</v>
      </c>
    </row>
    <row r="193" ht="36" customHeight="1" spans="1:7">
      <c r="A193" s="344" t="s">
        <v>2870</v>
      </c>
      <c r="B193" s="343" t="s">
        <v>2871</v>
      </c>
      <c r="C193" s="347">
        <v>9</v>
      </c>
      <c r="D193" s="347">
        <v>450</v>
      </c>
      <c r="E193" s="350">
        <f t="shared" si="16"/>
        <v>49</v>
      </c>
      <c r="F193" s="342" t="str">
        <f t="shared" si="17"/>
        <v>是</v>
      </c>
      <c r="G193" s="326" t="str">
        <f t="shared" si="18"/>
        <v>项</v>
      </c>
    </row>
    <row r="194" ht="36" customHeight="1" spans="1:7">
      <c r="A194" s="344" t="s">
        <v>2872</v>
      </c>
      <c r="B194" s="345" t="s">
        <v>2873</v>
      </c>
      <c r="C194" s="346">
        <v>105</v>
      </c>
      <c r="D194" s="346"/>
      <c r="E194" s="350">
        <f t="shared" si="16"/>
        <v>-1</v>
      </c>
      <c r="F194" s="342" t="str">
        <f t="shared" si="17"/>
        <v>是</v>
      </c>
      <c r="G194" s="326" t="str">
        <f t="shared" si="18"/>
        <v>项</v>
      </c>
    </row>
    <row r="195" ht="36" customHeight="1" spans="1:7">
      <c r="A195" s="344" t="s">
        <v>2874</v>
      </c>
      <c r="B195" s="345" t="s">
        <v>2875</v>
      </c>
      <c r="C195" s="346"/>
      <c r="D195" s="346"/>
      <c r="E195" s="350" t="str">
        <f t="shared" si="16"/>
        <v/>
      </c>
      <c r="F195" s="342" t="str">
        <f t="shared" si="17"/>
        <v>否</v>
      </c>
      <c r="G195" s="326" t="str">
        <f t="shared" si="18"/>
        <v>项</v>
      </c>
    </row>
    <row r="196" ht="36" customHeight="1" spans="1:7">
      <c r="A196" s="344" t="s">
        <v>2876</v>
      </c>
      <c r="B196" s="345" t="s">
        <v>2877</v>
      </c>
      <c r="C196" s="346"/>
      <c r="D196" s="346"/>
      <c r="E196" s="350" t="str">
        <f t="shared" si="16"/>
        <v/>
      </c>
      <c r="F196" s="342" t="str">
        <f t="shared" si="17"/>
        <v>否</v>
      </c>
      <c r="G196" s="326" t="str">
        <f t="shared" si="18"/>
        <v>项</v>
      </c>
    </row>
    <row r="197" ht="36" customHeight="1" spans="1:7">
      <c r="A197" s="344" t="s">
        <v>2878</v>
      </c>
      <c r="B197" s="345" t="s">
        <v>2879</v>
      </c>
      <c r="C197" s="346">
        <v>364</v>
      </c>
      <c r="D197" s="346"/>
      <c r="E197" s="350">
        <f t="shared" si="16"/>
        <v>-1</v>
      </c>
      <c r="F197" s="342" t="str">
        <f t="shared" si="17"/>
        <v>是</v>
      </c>
      <c r="G197" s="326" t="str">
        <f t="shared" si="18"/>
        <v>项</v>
      </c>
    </row>
    <row r="198" ht="36" customHeight="1" spans="1:7">
      <c r="A198" s="344" t="s">
        <v>2880</v>
      </c>
      <c r="B198" s="343" t="s">
        <v>2881</v>
      </c>
      <c r="C198" s="347">
        <v>91</v>
      </c>
      <c r="D198" s="347">
        <v>200</v>
      </c>
      <c r="E198" s="350">
        <f t="shared" si="16"/>
        <v>1.1978021978022</v>
      </c>
      <c r="F198" s="342" t="str">
        <f t="shared" si="17"/>
        <v>是</v>
      </c>
      <c r="G198" s="326" t="str">
        <f t="shared" si="18"/>
        <v>项</v>
      </c>
    </row>
    <row r="199" ht="36" customHeight="1" spans="1:7">
      <c r="A199" s="338" t="s">
        <v>115</v>
      </c>
      <c r="B199" s="339" t="s">
        <v>2882</v>
      </c>
      <c r="C199" s="340">
        <v>23067</v>
      </c>
      <c r="D199" s="340">
        <v>27060</v>
      </c>
      <c r="E199" s="341">
        <f t="shared" si="16"/>
        <v>0.17310443490701</v>
      </c>
      <c r="F199" s="342" t="str">
        <f t="shared" si="17"/>
        <v>是</v>
      </c>
      <c r="G199" s="326" t="str">
        <f t="shared" si="18"/>
        <v>类</v>
      </c>
    </row>
    <row r="200" ht="36" customHeight="1" spans="1:7">
      <c r="A200" s="344">
        <v>23204</v>
      </c>
      <c r="B200" s="343" t="s">
        <v>2883</v>
      </c>
      <c r="C200" s="347">
        <v>23067</v>
      </c>
      <c r="D200" s="347">
        <v>27060</v>
      </c>
      <c r="E200" s="350">
        <f t="shared" si="16"/>
        <v>0.17310443490701</v>
      </c>
      <c r="F200" s="342"/>
      <c r="G200" s="326"/>
    </row>
    <row r="201" ht="36" customHeight="1" spans="1:7">
      <c r="A201" s="344" t="s">
        <v>2884</v>
      </c>
      <c r="B201" s="345" t="s">
        <v>2885</v>
      </c>
      <c r="C201" s="346"/>
      <c r="D201" s="346"/>
      <c r="E201" s="350" t="str">
        <f t="shared" si="16"/>
        <v/>
      </c>
      <c r="F201" s="342" t="str">
        <f t="shared" ref="F201:F257" si="19">IF(LEN(A201)=3,"是",IF(B201&lt;&gt;"",IF(SUM(C201:D201)&lt;&gt;0,"是","否"),"是"))</f>
        <v>否</v>
      </c>
      <c r="G201" s="326" t="str">
        <f t="shared" ref="G201:G255" si="20">IF(LEN(A201)=3,"类",IF(LEN(A201)=5,"款","项"))</f>
        <v>项</v>
      </c>
    </row>
    <row r="202" ht="36" customHeight="1" spans="1:7">
      <c r="A202" s="344" t="s">
        <v>2886</v>
      </c>
      <c r="B202" s="345" t="s">
        <v>2887</v>
      </c>
      <c r="C202" s="346"/>
      <c r="D202" s="346"/>
      <c r="E202" s="350" t="str">
        <f t="shared" si="16"/>
        <v/>
      </c>
      <c r="F202" s="342" t="str">
        <f t="shared" si="19"/>
        <v>否</v>
      </c>
      <c r="G202" s="326" t="str">
        <f t="shared" si="20"/>
        <v>项</v>
      </c>
    </row>
    <row r="203" ht="36" customHeight="1" spans="1:7">
      <c r="A203" s="344" t="s">
        <v>2888</v>
      </c>
      <c r="B203" s="345" t="s">
        <v>2889</v>
      </c>
      <c r="C203" s="346"/>
      <c r="D203" s="346"/>
      <c r="E203" s="350" t="str">
        <f t="shared" si="16"/>
        <v/>
      </c>
      <c r="F203" s="342" t="str">
        <f t="shared" si="19"/>
        <v>否</v>
      </c>
      <c r="G203" s="326" t="str">
        <f t="shared" si="20"/>
        <v>项</v>
      </c>
    </row>
    <row r="204" ht="36" customHeight="1" spans="1:7">
      <c r="A204" s="344" t="s">
        <v>2890</v>
      </c>
      <c r="B204" s="345" t="s">
        <v>2891</v>
      </c>
      <c r="C204" s="346">
        <v>23067</v>
      </c>
      <c r="D204" s="346">
        <v>20156</v>
      </c>
      <c r="E204" s="350">
        <f t="shared" si="16"/>
        <v>-0.126197598300603</v>
      </c>
      <c r="F204" s="342" t="str">
        <f t="shared" si="19"/>
        <v>是</v>
      </c>
      <c r="G204" s="326" t="str">
        <f t="shared" si="20"/>
        <v>项</v>
      </c>
    </row>
    <row r="205" ht="36" customHeight="1" spans="1:7">
      <c r="A205" s="344" t="s">
        <v>2892</v>
      </c>
      <c r="B205" s="345" t="s">
        <v>2893</v>
      </c>
      <c r="C205" s="346"/>
      <c r="D205" s="346"/>
      <c r="E205" s="350" t="str">
        <f t="shared" si="16"/>
        <v/>
      </c>
      <c r="F205" s="342" t="str">
        <f t="shared" si="19"/>
        <v>否</v>
      </c>
      <c r="G205" s="326" t="str">
        <f t="shared" si="20"/>
        <v>项</v>
      </c>
    </row>
    <row r="206" ht="36" customHeight="1" spans="1:7">
      <c r="A206" s="344" t="s">
        <v>2894</v>
      </c>
      <c r="B206" s="345" t="s">
        <v>2895</v>
      </c>
      <c r="C206" s="346"/>
      <c r="D206" s="346"/>
      <c r="E206" s="350" t="str">
        <f t="shared" si="16"/>
        <v/>
      </c>
      <c r="F206" s="342" t="str">
        <f t="shared" si="19"/>
        <v>否</v>
      </c>
      <c r="G206" s="326" t="str">
        <f t="shared" si="20"/>
        <v>项</v>
      </c>
    </row>
    <row r="207" ht="36" customHeight="1" spans="1:7">
      <c r="A207" s="344" t="s">
        <v>2896</v>
      </c>
      <c r="B207" s="345" t="s">
        <v>2897</v>
      </c>
      <c r="C207" s="346"/>
      <c r="D207" s="346"/>
      <c r="E207" s="350" t="str">
        <f t="shared" si="16"/>
        <v/>
      </c>
      <c r="F207" s="342" t="str">
        <f t="shared" si="19"/>
        <v>否</v>
      </c>
      <c r="G207" s="326" t="str">
        <f t="shared" si="20"/>
        <v>项</v>
      </c>
    </row>
    <row r="208" ht="36" customHeight="1" spans="1:7">
      <c r="A208" s="344" t="s">
        <v>2898</v>
      </c>
      <c r="B208" s="345" t="s">
        <v>2899</v>
      </c>
      <c r="C208" s="346"/>
      <c r="D208" s="346"/>
      <c r="E208" s="350" t="str">
        <f t="shared" si="16"/>
        <v/>
      </c>
      <c r="F208" s="342" t="str">
        <f t="shared" si="19"/>
        <v>否</v>
      </c>
      <c r="G208" s="326" t="str">
        <f t="shared" si="20"/>
        <v>项</v>
      </c>
    </row>
    <row r="209" ht="36" customHeight="1" spans="1:7">
      <c r="A209" s="344" t="s">
        <v>2900</v>
      </c>
      <c r="B209" s="345" t="s">
        <v>2901</v>
      </c>
      <c r="C209" s="346"/>
      <c r="D209" s="346"/>
      <c r="E209" s="350" t="str">
        <f t="shared" si="16"/>
        <v/>
      </c>
      <c r="F209" s="342" t="str">
        <f t="shared" si="19"/>
        <v>否</v>
      </c>
      <c r="G209" s="326" t="str">
        <f t="shared" si="20"/>
        <v>项</v>
      </c>
    </row>
    <row r="210" ht="36" customHeight="1" spans="1:7">
      <c r="A210" s="344" t="s">
        <v>2902</v>
      </c>
      <c r="B210" s="345" t="s">
        <v>2903</v>
      </c>
      <c r="C210" s="346"/>
      <c r="D210" s="346"/>
      <c r="E210" s="350" t="str">
        <f t="shared" si="16"/>
        <v/>
      </c>
      <c r="F210" s="342" t="str">
        <f t="shared" si="19"/>
        <v>否</v>
      </c>
      <c r="G210" s="326" t="str">
        <f t="shared" si="20"/>
        <v>项</v>
      </c>
    </row>
    <row r="211" ht="36" customHeight="1" spans="1:7">
      <c r="A211" s="344" t="s">
        <v>2904</v>
      </c>
      <c r="B211" s="345" t="s">
        <v>2905</v>
      </c>
      <c r="C211" s="346"/>
      <c r="D211" s="346"/>
      <c r="E211" s="350" t="str">
        <f t="shared" si="16"/>
        <v/>
      </c>
      <c r="F211" s="342" t="str">
        <f t="shared" si="19"/>
        <v>否</v>
      </c>
      <c r="G211" s="326" t="str">
        <f t="shared" si="20"/>
        <v>项</v>
      </c>
    </row>
    <row r="212" ht="36" customHeight="1" spans="1:7">
      <c r="A212" s="344" t="s">
        <v>2906</v>
      </c>
      <c r="B212" s="345" t="s">
        <v>2907</v>
      </c>
      <c r="C212" s="346"/>
      <c r="D212" s="346">
        <v>1442</v>
      </c>
      <c r="E212" s="350" t="str">
        <f t="shared" si="16"/>
        <v/>
      </c>
      <c r="F212" s="342" t="str">
        <f t="shared" si="19"/>
        <v>是</v>
      </c>
      <c r="G212" s="326" t="str">
        <f t="shared" si="20"/>
        <v>项</v>
      </c>
    </row>
    <row r="213" ht="36" customHeight="1" spans="1:7">
      <c r="A213" s="344" t="s">
        <v>2908</v>
      </c>
      <c r="B213" s="345" t="s">
        <v>2909</v>
      </c>
      <c r="C213" s="346"/>
      <c r="D213" s="346"/>
      <c r="E213" s="350" t="str">
        <f t="shared" si="16"/>
        <v/>
      </c>
      <c r="F213" s="342" t="str">
        <f t="shared" si="19"/>
        <v>否</v>
      </c>
      <c r="G213" s="326" t="str">
        <f t="shared" si="20"/>
        <v>项</v>
      </c>
    </row>
    <row r="214" ht="36" customHeight="1" spans="1:7">
      <c r="A214" s="344" t="s">
        <v>2910</v>
      </c>
      <c r="B214" s="345" t="s">
        <v>2911</v>
      </c>
      <c r="C214" s="346"/>
      <c r="D214" s="346">
        <v>2368</v>
      </c>
      <c r="E214" s="350" t="str">
        <f t="shared" si="16"/>
        <v/>
      </c>
      <c r="F214" s="342" t="str">
        <f t="shared" si="19"/>
        <v>是</v>
      </c>
      <c r="G214" s="326" t="str">
        <f t="shared" si="20"/>
        <v>项</v>
      </c>
    </row>
    <row r="215" ht="36" customHeight="1" spans="1:7">
      <c r="A215" s="344" t="s">
        <v>2912</v>
      </c>
      <c r="B215" s="343" t="s">
        <v>2913</v>
      </c>
      <c r="C215" s="347"/>
      <c r="D215" s="347">
        <v>3094</v>
      </c>
      <c r="E215" s="350" t="str">
        <f t="shared" si="16"/>
        <v/>
      </c>
      <c r="F215" s="342" t="str">
        <f t="shared" si="19"/>
        <v>是</v>
      </c>
      <c r="G215" s="326" t="str">
        <f t="shared" si="20"/>
        <v>项</v>
      </c>
    </row>
    <row r="216" ht="36" customHeight="1" spans="1:7">
      <c r="A216" s="344" t="s">
        <v>2914</v>
      </c>
      <c r="B216" s="343" t="s">
        <v>2915</v>
      </c>
      <c r="C216" s="347"/>
      <c r="D216" s="347"/>
      <c r="E216" s="350" t="str">
        <f t="shared" si="16"/>
        <v/>
      </c>
      <c r="F216" s="342" t="str">
        <f t="shared" si="19"/>
        <v>否</v>
      </c>
      <c r="G216" s="326" t="str">
        <f t="shared" si="20"/>
        <v>项</v>
      </c>
    </row>
    <row r="217" ht="36" customHeight="1" spans="1:7">
      <c r="A217" s="338" t="s">
        <v>117</v>
      </c>
      <c r="B217" s="339" t="s">
        <v>2916</v>
      </c>
      <c r="C217" s="340">
        <v>120</v>
      </c>
      <c r="D217" s="340">
        <v>235</v>
      </c>
      <c r="E217" s="341">
        <f t="shared" si="16"/>
        <v>0.958333333333333</v>
      </c>
      <c r="F217" s="342" t="str">
        <f t="shared" si="19"/>
        <v>是</v>
      </c>
      <c r="G217" s="326" t="str">
        <f t="shared" si="20"/>
        <v>类</v>
      </c>
    </row>
    <row r="218" ht="36" customHeight="1" spans="1:7">
      <c r="A218" s="351">
        <v>23304</v>
      </c>
      <c r="B218" s="339" t="s">
        <v>2917</v>
      </c>
      <c r="C218" s="340">
        <v>120</v>
      </c>
      <c r="D218" s="340">
        <v>235</v>
      </c>
      <c r="E218" s="341">
        <f t="shared" si="16"/>
        <v>0.958333333333333</v>
      </c>
      <c r="F218" s="342" t="str">
        <f t="shared" si="19"/>
        <v>是</v>
      </c>
      <c r="G218" s="326" t="str">
        <f t="shared" si="20"/>
        <v>款</v>
      </c>
    </row>
    <row r="219" ht="36" customHeight="1" spans="1:7">
      <c r="A219" s="344" t="s">
        <v>2918</v>
      </c>
      <c r="B219" s="345" t="s">
        <v>2919</v>
      </c>
      <c r="C219" s="346"/>
      <c r="D219" s="346"/>
      <c r="E219" s="350" t="str">
        <f t="shared" si="16"/>
        <v/>
      </c>
      <c r="F219" s="342" t="str">
        <f t="shared" si="19"/>
        <v>否</v>
      </c>
      <c r="G219" s="326" t="str">
        <f t="shared" si="20"/>
        <v>项</v>
      </c>
    </row>
    <row r="220" ht="36" customHeight="1" spans="1:7">
      <c r="A220" s="344" t="s">
        <v>2920</v>
      </c>
      <c r="B220" s="345" t="s">
        <v>2921</v>
      </c>
      <c r="C220" s="346"/>
      <c r="D220" s="346"/>
      <c r="E220" s="350" t="str">
        <f t="shared" si="16"/>
        <v/>
      </c>
      <c r="F220" s="342" t="str">
        <f t="shared" si="19"/>
        <v>否</v>
      </c>
      <c r="G220" s="326" t="str">
        <f t="shared" si="20"/>
        <v>项</v>
      </c>
    </row>
    <row r="221" ht="36" customHeight="1" spans="1:7">
      <c r="A221" s="344" t="s">
        <v>2922</v>
      </c>
      <c r="B221" s="345" t="s">
        <v>2923</v>
      </c>
      <c r="C221" s="346"/>
      <c r="D221" s="346"/>
      <c r="E221" s="350" t="str">
        <f t="shared" si="16"/>
        <v/>
      </c>
      <c r="F221" s="342" t="str">
        <f t="shared" si="19"/>
        <v>否</v>
      </c>
      <c r="G221" s="326" t="str">
        <f t="shared" si="20"/>
        <v>项</v>
      </c>
    </row>
    <row r="222" ht="36" customHeight="1" spans="1:7">
      <c r="A222" s="344" t="s">
        <v>2924</v>
      </c>
      <c r="B222" s="345" t="s">
        <v>2925</v>
      </c>
      <c r="C222" s="346"/>
      <c r="D222" s="346">
        <v>235</v>
      </c>
      <c r="E222" s="350" t="str">
        <f t="shared" si="16"/>
        <v/>
      </c>
      <c r="F222" s="342" t="str">
        <f t="shared" si="19"/>
        <v>是</v>
      </c>
      <c r="G222" s="326" t="str">
        <f t="shared" si="20"/>
        <v>项</v>
      </c>
    </row>
    <row r="223" ht="36" customHeight="1" spans="1:7">
      <c r="A223" s="344" t="s">
        <v>2926</v>
      </c>
      <c r="B223" s="345" t="s">
        <v>2927</v>
      </c>
      <c r="C223" s="346"/>
      <c r="D223" s="346"/>
      <c r="E223" s="350" t="str">
        <f t="shared" si="16"/>
        <v/>
      </c>
      <c r="F223" s="342" t="str">
        <f t="shared" si="19"/>
        <v>否</v>
      </c>
      <c r="G223" s="326" t="str">
        <f t="shared" si="20"/>
        <v>项</v>
      </c>
    </row>
    <row r="224" ht="36" customHeight="1" spans="1:7">
      <c r="A224" s="344" t="s">
        <v>2928</v>
      </c>
      <c r="B224" s="345" t="s">
        <v>2929</v>
      </c>
      <c r="C224" s="346"/>
      <c r="D224" s="346"/>
      <c r="E224" s="350" t="str">
        <f t="shared" si="16"/>
        <v/>
      </c>
      <c r="F224" s="342" t="str">
        <f t="shared" si="19"/>
        <v>否</v>
      </c>
      <c r="G224" s="326" t="str">
        <f t="shared" si="20"/>
        <v>项</v>
      </c>
    </row>
    <row r="225" ht="36" customHeight="1" spans="1:7">
      <c r="A225" s="344" t="s">
        <v>2930</v>
      </c>
      <c r="B225" s="345" t="s">
        <v>2931</v>
      </c>
      <c r="C225" s="346"/>
      <c r="D225" s="346"/>
      <c r="E225" s="350" t="str">
        <f t="shared" si="16"/>
        <v/>
      </c>
      <c r="F225" s="342" t="str">
        <f t="shared" si="19"/>
        <v>否</v>
      </c>
      <c r="G225" s="326" t="str">
        <f t="shared" si="20"/>
        <v>项</v>
      </c>
    </row>
    <row r="226" ht="36" customHeight="1" spans="1:7">
      <c r="A226" s="344" t="s">
        <v>2932</v>
      </c>
      <c r="B226" s="345" t="s">
        <v>2933</v>
      </c>
      <c r="C226" s="346"/>
      <c r="D226" s="346"/>
      <c r="E226" s="350" t="str">
        <f t="shared" si="16"/>
        <v/>
      </c>
      <c r="F226" s="342" t="str">
        <f t="shared" si="19"/>
        <v>否</v>
      </c>
      <c r="G226" s="326" t="str">
        <f t="shared" si="20"/>
        <v>项</v>
      </c>
    </row>
    <row r="227" ht="36" customHeight="1" spans="1:7">
      <c r="A227" s="344" t="s">
        <v>2934</v>
      </c>
      <c r="B227" s="345" t="s">
        <v>2935</v>
      </c>
      <c r="C227" s="346"/>
      <c r="D227" s="346"/>
      <c r="E227" s="350" t="str">
        <f t="shared" si="16"/>
        <v/>
      </c>
      <c r="F227" s="342" t="str">
        <f t="shared" si="19"/>
        <v>否</v>
      </c>
      <c r="G227" s="326" t="str">
        <f t="shared" si="20"/>
        <v>项</v>
      </c>
    </row>
    <row r="228" ht="36" customHeight="1" spans="1:7">
      <c r="A228" s="344" t="s">
        <v>2936</v>
      </c>
      <c r="B228" s="345" t="s">
        <v>2937</v>
      </c>
      <c r="C228" s="346"/>
      <c r="D228" s="346"/>
      <c r="E228" s="350" t="str">
        <f t="shared" si="16"/>
        <v/>
      </c>
      <c r="F228" s="342" t="str">
        <f t="shared" si="19"/>
        <v>否</v>
      </c>
      <c r="G228" s="326" t="str">
        <f t="shared" si="20"/>
        <v>项</v>
      </c>
    </row>
    <row r="229" ht="36" customHeight="1" spans="1:7">
      <c r="A229" s="344" t="s">
        <v>2938</v>
      </c>
      <c r="B229" s="345" t="s">
        <v>2939</v>
      </c>
      <c r="C229" s="346"/>
      <c r="D229" s="346"/>
      <c r="E229" s="350" t="str">
        <f t="shared" si="16"/>
        <v/>
      </c>
      <c r="F229" s="342" t="str">
        <f t="shared" si="19"/>
        <v>否</v>
      </c>
      <c r="G229" s="326" t="str">
        <f t="shared" si="20"/>
        <v>项</v>
      </c>
    </row>
    <row r="230" ht="36" customHeight="1" spans="1:7">
      <c r="A230" s="344" t="s">
        <v>2940</v>
      </c>
      <c r="B230" s="345" t="s">
        <v>2941</v>
      </c>
      <c r="C230" s="346"/>
      <c r="D230" s="346"/>
      <c r="E230" s="350" t="str">
        <f t="shared" si="16"/>
        <v/>
      </c>
      <c r="F230" s="342" t="str">
        <f t="shared" si="19"/>
        <v>否</v>
      </c>
      <c r="G230" s="326" t="str">
        <f t="shared" si="20"/>
        <v>项</v>
      </c>
    </row>
    <row r="231" ht="36" customHeight="1" spans="1:7">
      <c r="A231" s="344" t="s">
        <v>2942</v>
      </c>
      <c r="B231" s="345" t="s">
        <v>2943</v>
      </c>
      <c r="C231" s="346"/>
      <c r="D231" s="346"/>
      <c r="E231" s="350" t="str">
        <f t="shared" ref="E231:E257" si="21">IF(C231&gt;0,D231/C231-1,IF(C231&lt;0,-(D231/C231-1),""))</f>
        <v/>
      </c>
      <c r="F231" s="342" t="str">
        <f t="shared" si="19"/>
        <v>否</v>
      </c>
      <c r="G231" s="326" t="str">
        <f t="shared" si="20"/>
        <v>项</v>
      </c>
    </row>
    <row r="232" ht="36" customHeight="1" spans="1:7">
      <c r="A232" s="344" t="s">
        <v>2944</v>
      </c>
      <c r="B232" s="345" t="s">
        <v>2945</v>
      </c>
      <c r="C232" s="346"/>
      <c r="D232" s="346"/>
      <c r="E232" s="350" t="str">
        <f t="shared" si="21"/>
        <v/>
      </c>
      <c r="F232" s="342" t="str">
        <f t="shared" si="19"/>
        <v>否</v>
      </c>
      <c r="G232" s="326" t="str">
        <f t="shared" si="20"/>
        <v>项</v>
      </c>
    </row>
    <row r="233" ht="36" customHeight="1" spans="1:7">
      <c r="A233" s="344" t="s">
        <v>2946</v>
      </c>
      <c r="B233" s="343" t="s">
        <v>2947</v>
      </c>
      <c r="C233" s="347">
        <v>120</v>
      </c>
      <c r="D233" s="347"/>
      <c r="E233" s="350">
        <f t="shared" si="21"/>
        <v>-1</v>
      </c>
      <c r="F233" s="342" t="str">
        <f t="shared" si="19"/>
        <v>是</v>
      </c>
      <c r="G233" s="326" t="str">
        <f t="shared" si="20"/>
        <v>项</v>
      </c>
    </row>
    <row r="234" ht="36" customHeight="1" spans="1:7">
      <c r="A234" s="344" t="s">
        <v>2948</v>
      </c>
      <c r="B234" s="343" t="s">
        <v>2949</v>
      </c>
      <c r="C234" s="347"/>
      <c r="D234" s="347"/>
      <c r="E234" s="350" t="str">
        <f t="shared" si="21"/>
        <v/>
      </c>
      <c r="F234" s="342" t="str">
        <f t="shared" si="19"/>
        <v>否</v>
      </c>
      <c r="G234" s="326" t="str">
        <f t="shared" si="20"/>
        <v>项</v>
      </c>
    </row>
    <row r="235" ht="36" customHeight="1" spans="1:7">
      <c r="A235" s="351" t="s">
        <v>2950</v>
      </c>
      <c r="B235" s="339" t="s">
        <v>2951</v>
      </c>
      <c r="C235" s="340"/>
      <c r="D235" s="340"/>
      <c r="E235" s="350" t="str">
        <f t="shared" si="21"/>
        <v/>
      </c>
      <c r="F235" s="342" t="str">
        <f t="shared" si="19"/>
        <v>是</v>
      </c>
      <c r="G235" s="326" t="str">
        <f t="shared" si="20"/>
        <v>类</v>
      </c>
    </row>
    <row r="236" ht="36" customHeight="1" spans="1:7">
      <c r="A236" s="351" t="s">
        <v>2952</v>
      </c>
      <c r="B236" s="348" t="s">
        <v>2953</v>
      </c>
      <c r="C236" s="349"/>
      <c r="D236" s="349"/>
      <c r="E236" s="350" t="str">
        <f t="shared" si="21"/>
        <v/>
      </c>
      <c r="F236" s="342" t="str">
        <f t="shared" si="19"/>
        <v>否</v>
      </c>
      <c r="G236" s="326" t="str">
        <f t="shared" si="20"/>
        <v>款</v>
      </c>
    </row>
    <row r="237" ht="36" customHeight="1" spans="1:7">
      <c r="A237" s="352" t="s">
        <v>2954</v>
      </c>
      <c r="B237" s="345" t="s">
        <v>2955</v>
      </c>
      <c r="C237" s="346"/>
      <c r="D237" s="346"/>
      <c r="E237" s="350" t="str">
        <f t="shared" si="21"/>
        <v/>
      </c>
      <c r="F237" s="342" t="str">
        <f t="shared" si="19"/>
        <v>否</v>
      </c>
      <c r="G237" s="326" t="str">
        <f t="shared" si="20"/>
        <v>项</v>
      </c>
    </row>
    <row r="238" ht="36" customHeight="1" spans="1:7">
      <c r="A238" s="352" t="s">
        <v>2956</v>
      </c>
      <c r="B238" s="345" t="s">
        <v>2957</v>
      </c>
      <c r="C238" s="346"/>
      <c r="D238" s="346"/>
      <c r="E238" s="350" t="str">
        <f t="shared" si="21"/>
        <v/>
      </c>
      <c r="F238" s="342" t="str">
        <f t="shared" si="19"/>
        <v>否</v>
      </c>
      <c r="G238" s="326" t="str">
        <f t="shared" si="20"/>
        <v>项</v>
      </c>
    </row>
    <row r="239" ht="36" customHeight="1" spans="1:7">
      <c r="A239" s="352" t="s">
        <v>2958</v>
      </c>
      <c r="B239" s="345" t="s">
        <v>2959</v>
      </c>
      <c r="C239" s="346"/>
      <c r="D239" s="346"/>
      <c r="E239" s="350" t="str">
        <f t="shared" si="21"/>
        <v/>
      </c>
      <c r="F239" s="342" t="str">
        <f t="shared" si="19"/>
        <v>否</v>
      </c>
      <c r="G239" s="326" t="str">
        <f t="shared" si="20"/>
        <v>项</v>
      </c>
    </row>
    <row r="240" ht="36" customHeight="1" spans="1:7">
      <c r="A240" s="352" t="s">
        <v>2960</v>
      </c>
      <c r="B240" s="345" t="s">
        <v>2961</v>
      </c>
      <c r="C240" s="346"/>
      <c r="D240" s="346"/>
      <c r="E240" s="350" t="str">
        <f t="shared" si="21"/>
        <v/>
      </c>
      <c r="F240" s="342" t="str">
        <f t="shared" si="19"/>
        <v>否</v>
      </c>
      <c r="G240" s="326" t="str">
        <f t="shared" si="20"/>
        <v>项</v>
      </c>
    </row>
    <row r="241" ht="36" customHeight="1" spans="1:7">
      <c r="A241" s="352" t="s">
        <v>2962</v>
      </c>
      <c r="B241" s="345" t="s">
        <v>2963</v>
      </c>
      <c r="C241" s="346"/>
      <c r="D241" s="346"/>
      <c r="E241" s="350" t="str">
        <f t="shared" si="21"/>
        <v/>
      </c>
      <c r="F241" s="342" t="str">
        <f t="shared" si="19"/>
        <v>否</v>
      </c>
      <c r="G241" s="326" t="str">
        <f t="shared" si="20"/>
        <v>项</v>
      </c>
    </row>
    <row r="242" ht="36" customHeight="1" spans="1:7">
      <c r="A242" s="352" t="s">
        <v>2964</v>
      </c>
      <c r="B242" s="345" t="s">
        <v>2965</v>
      </c>
      <c r="C242" s="346"/>
      <c r="D242" s="346"/>
      <c r="E242" s="350" t="str">
        <f t="shared" si="21"/>
        <v/>
      </c>
      <c r="F242" s="342" t="str">
        <f t="shared" si="19"/>
        <v>否</v>
      </c>
      <c r="G242" s="326" t="str">
        <f t="shared" si="20"/>
        <v>项</v>
      </c>
    </row>
    <row r="243" ht="36" customHeight="1" spans="1:7">
      <c r="A243" s="352" t="s">
        <v>2966</v>
      </c>
      <c r="B243" s="345" t="s">
        <v>2967</v>
      </c>
      <c r="C243" s="346"/>
      <c r="D243" s="346"/>
      <c r="E243" s="350" t="str">
        <f t="shared" si="21"/>
        <v/>
      </c>
      <c r="F243" s="342" t="str">
        <f t="shared" si="19"/>
        <v>否</v>
      </c>
      <c r="G243" s="326" t="str">
        <f t="shared" si="20"/>
        <v>项</v>
      </c>
    </row>
    <row r="244" ht="36" customHeight="1" spans="1:7">
      <c r="A244" s="352" t="s">
        <v>2968</v>
      </c>
      <c r="B244" s="345" t="s">
        <v>2969</v>
      </c>
      <c r="C244" s="346"/>
      <c r="D244" s="346"/>
      <c r="E244" s="350" t="str">
        <f t="shared" si="21"/>
        <v/>
      </c>
      <c r="F244" s="342" t="str">
        <f t="shared" si="19"/>
        <v>否</v>
      </c>
      <c r="G244" s="326" t="str">
        <f t="shared" si="20"/>
        <v>项</v>
      </c>
    </row>
    <row r="245" ht="36" customHeight="1" spans="1:7">
      <c r="A245" s="352" t="s">
        <v>2970</v>
      </c>
      <c r="B245" s="345" t="s">
        <v>2971</v>
      </c>
      <c r="C245" s="346"/>
      <c r="D245" s="346"/>
      <c r="E245" s="350" t="str">
        <f t="shared" si="21"/>
        <v/>
      </c>
      <c r="F245" s="342" t="str">
        <f t="shared" si="19"/>
        <v>否</v>
      </c>
      <c r="G245" s="326" t="str">
        <f t="shared" si="20"/>
        <v>项</v>
      </c>
    </row>
    <row r="246" ht="36" customHeight="1" spans="1:7">
      <c r="A246" s="352" t="s">
        <v>2972</v>
      </c>
      <c r="B246" s="345" t="s">
        <v>2973</v>
      </c>
      <c r="C246" s="346"/>
      <c r="D246" s="346"/>
      <c r="E246" s="350" t="str">
        <f t="shared" si="21"/>
        <v/>
      </c>
      <c r="F246" s="342" t="str">
        <f t="shared" si="19"/>
        <v>否</v>
      </c>
      <c r="G246" s="326" t="str">
        <f t="shared" si="20"/>
        <v>项</v>
      </c>
    </row>
    <row r="247" ht="36" customHeight="1" spans="1:7">
      <c r="A247" s="352" t="s">
        <v>2974</v>
      </c>
      <c r="B247" s="345" t="s">
        <v>2975</v>
      </c>
      <c r="C247" s="346"/>
      <c r="D247" s="346"/>
      <c r="E247" s="350" t="str">
        <f t="shared" si="21"/>
        <v/>
      </c>
      <c r="F247" s="342" t="str">
        <f t="shared" si="19"/>
        <v>否</v>
      </c>
      <c r="G247" s="326" t="str">
        <f t="shared" si="20"/>
        <v>项</v>
      </c>
    </row>
    <row r="248" ht="36" customHeight="1" spans="1:7">
      <c r="A248" s="352" t="s">
        <v>2976</v>
      </c>
      <c r="B248" s="345" t="s">
        <v>2977</v>
      </c>
      <c r="C248" s="346"/>
      <c r="D248" s="346"/>
      <c r="E248" s="350" t="str">
        <f t="shared" si="21"/>
        <v/>
      </c>
      <c r="F248" s="342" t="str">
        <f t="shared" si="19"/>
        <v>否</v>
      </c>
      <c r="G248" s="326" t="str">
        <f t="shared" si="20"/>
        <v>项</v>
      </c>
    </row>
    <row r="249" ht="36" customHeight="1" spans="1:7">
      <c r="A249" s="351" t="s">
        <v>2978</v>
      </c>
      <c r="B249" s="348" t="s">
        <v>2979</v>
      </c>
      <c r="C249" s="349"/>
      <c r="D249" s="349"/>
      <c r="E249" s="350" t="str">
        <f t="shared" si="21"/>
        <v/>
      </c>
      <c r="F249" s="342" t="str">
        <f t="shared" si="19"/>
        <v>否</v>
      </c>
      <c r="G249" s="326" t="str">
        <f t="shared" si="20"/>
        <v>款</v>
      </c>
    </row>
    <row r="250" ht="36" customHeight="1" spans="1:7">
      <c r="A250" s="352" t="s">
        <v>2980</v>
      </c>
      <c r="B250" s="345" t="s">
        <v>2981</v>
      </c>
      <c r="C250" s="346"/>
      <c r="D250" s="346"/>
      <c r="E250" s="350" t="str">
        <f t="shared" si="21"/>
        <v/>
      </c>
      <c r="F250" s="342" t="str">
        <f t="shared" si="19"/>
        <v>否</v>
      </c>
      <c r="G250" s="326" t="str">
        <f t="shared" si="20"/>
        <v>项</v>
      </c>
    </row>
    <row r="251" ht="36" customHeight="1" spans="1:7">
      <c r="A251" s="352" t="s">
        <v>2982</v>
      </c>
      <c r="B251" s="345" t="s">
        <v>2983</v>
      </c>
      <c r="C251" s="346"/>
      <c r="D251" s="346"/>
      <c r="E251" s="350" t="str">
        <f t="shared" si="21"/>
        <v/>
      </c>
      <c r="F251" s="342" t="str">
        <f t="shared" si="19"/>
        <v>否</v>
      </c>
      <c r="G251" s="326" t="str">
        <f t="shared" si="20"/>
        <v>项</v>
      </c>
    </row>
    <row r="252" ht="36" customHeight="1" spans="1:7">
      <c r="A252" s="352" t="s">
        <v>2984</v>
      </c>
      <c r="B252" s="345" t="s">
        <v>2985</v>
      </c>
      <c r="C252" s="346"/>
      <c r="D252" s="346"/>
      <c r="E252" s="350" t="str">
        <f t="shared" si="21"/>
        <v/>
      </c>
      <c r="F252" s="342" t="str">
        <f t="shared" si="19"/>
        <v>否</v>
      </c>
      <c r="G252" s="326" t="str">
        <f t="shared" si="20"/>
        <v>项</v>
      </c>
    </row>
    <row r="253" ht="36" customHeight="1" spans="1:7">
      <c r="A253" s="352" t="s">
        <v>2986</v>
      </c>
      <c r="B253" s="345" t="s">
        <v>2987</v>
      </c>
      <c r="C253" s="346"/>
      <c r="D253" s="346"/>
      <c r="E253" s="350" t="str">
        <f t="shared" si="21"/>
        <v/>
      </c>
      <c r="F253" s="342" t="str">
        <f t="shared" si="19"/>
        <v>否</v>
      </c>
      <c r="G253" s="326" t="str">
        <f t="shared" si="20"/>
        <v>项</v>
      </c>
    </row>
    <row r="254" ht="36" customHeight="1" spans="1:7">
      <c r="A254" s="352" t="s">
        <v>2988</v>
      </c>
      <c r="B254" s="345" t="s">
        <v>2989</v>
      </c>
      <c r="C254" s="346"/>
      <c r="D254" s="346"/>
      <c r="E254" s="350" t="str">
        <f t="shared" si="21"/>
        <v/>
      </c>
      <c r="F254" s="342" t="str">
        <f t="shared" si="19"/>
        <v>否</v>
      </c>
      <c r="G254" s="326" t="str">
        <f t="shared" si="20"/>
        <v>项</v>
      </c>
    </row>
    <row r="255" ht="36" customHeight="1" spans="1:7">
      <c r="A255" s="352" t="s">
        <v>2990</v>
      </c>
      <c r="B255" s="345" t="s">
        <v>2991</v>
      </c>
      <c r="C255" s="346"/>
      <c r="D255" s="346"/>
      <c r="E255" s="350" t="str">
        <f t="shared" si="21"/>
        <v/>
      </c>
      <c r="F255" s="342" t="str">
        <f t="shared" si="19"/>
        <v>否</v>
      </c>
      <c r="G255" s="326" t="str">
        <f t="shared" si="20"/>
        <v>项</v>
      </c>
    </row>
    <row r="256" ht="36" customHeight="1" spans="1:7">
      <c r="A256" s="344"/>
      <c r="B256" s="343"/>
      <c r="C256" s="347"/>
      <c r="D256" s="347"/>
      <c r="E256" s="350" t="str">
        <f t="shared" si="21"/>
        <v/>
      </c>
      <c r="F256" s="342" t="str">
        <f t="shared" si="19"/>
        <v>是</v>
      </c>
      <c r="G256" s="326"/>
    </row>
    <row r="257" ht="36" customHeight="1" spans="1:7">
      <c r="A257" s="357"/>
      <c r="B257" s="358" t="s">
        <v>3019</v>
      </c>
      <c r="C257" s="340">
        <f>C4+C20+C31+C89+C117+C169+C173+C199+C217+C235</f>
        <v>169095</v>
      </c>
      <c r="D257" s="340">
        <f>D4+D20+D31+D89+D117+D169+D173+D199+D217+D235</f>
        <v>190931</v>
      </c>
      <c r="E257" s="341">
        <f t="shared" si="21"/>
        <v>0.129134510186582</v>
      </c>
      <c r="F257" s="342" t="str">
        <f t="shared" si="19"/>
        <v>是</v>
      </c>
      <c r="G257" s="326"/>
    </row>
    <row r="258" ht="36" customHeight="1" spans="1:7">
      <c r="A258" s="359" t="s">
        <v>2993</v>
      </c>
      <c r="B258" s="360" t="s">
        <v>122</v>
      </c>
      <c r="C258" s="361">
        <v>15349</v>
      </c>
      <c r="D258" s="361">
        <v>11560</v>
      </c>
      <c r="E258" s="362"/>
      <c r="F258" s="342" t="str">
        <f t="shared" ref="F258:F267" si="22">IF(LEN(A258)=3,"是",IF(B258&lt;&gt;"",IF(SUM(C258:D258)&lt;&gt;0,"是","否"),"是"))</f>
        <v>是</v>
      </c>
      <c r="G258" s="326"/>
    </row>
    <row r="259" ht="36" customHeight="1" spans="1:7">
      <c r="A259" s="359" t="s">
        <v>2994</v>
      </c>
      <c r="B259" s="363" t="s">
        <v>2995</v>
      </c>
      <c r="C259" s="364">
        <v>6440</v>
      </c>
      <c r="D259" s="364"/>
      <c r="E259" s="365"/>
      <c r="F259" s="342" t="str">
        <f t="shared" si="22"/>
        <v>是</v>
      </c>
      <c r="G259" s="326"/>
    </row>
    <row r="260" ht="36" customHeight="1" spans="1:7">
      <c r="A260" s="366" t="s">
        <v>3020</v>
      </c>
      <c r="B260" s="363" t="s">
        <v>3021</v>
      </c>
      <c r="C260" s="364"/>
      <c r="D260" s="364"/>
      <c r="E260" s="365"/>
      <c r="F260" s="342" t="str">
        <f t="shared" si="22"/>
        <v>否</v>
      </c>
      <c r="G260" s="326"/>
    </row>
    <row r="261" ht="36" customHeight="1" spans="1:6">
      <c r="A261" s="367" t="s">
        <v>2996</v>
      </c>
      <c r="B261" s="368" t="s">
        <v>2997</v>
      </c>
      <c r="C261" s="364">
        <v>6440</v>
      </c>
      <c r="D261" s="364">
        <v>7560</v>
      </c>
      <c r="E261" s="365"/>
      <c r="F261" s="342" t="str">
        <f t="shared" si="22"/>
        <v>是</v>
      </c>
    </row>
    <row r="262" ht="36" customHeight="1" spans="1:7">
      <c r="A262" s="366" t="s">
        <v>3022</v>
      </c>
      <c r="B262" s="363" t="s">
        <v>3001</v>
      </c>
      <c r="C262" s="364">
        <v>8909</v>
      </c>
      <c r="D262" s="364">
        <v>4000</v>
      </c>
      <c r="E262" s="365"/>
      <c r="F262" s="342" t="str">
        <f t="shared" si="22"/>
        <v>是</v>
      </c>
      <c r="G262" s="326"/>
    </row>
    <row r="263" ht="36" customHeight="1" spans="1:7">
      <c r="A263" s="366" t="s">
        <v>3002</v>
      </c>
      <c r="B263" s="363" t="s">
        <v>3003</v>
      </c>
      <c r="C263" s="364"/>
      <c r="D263" s="364"/>
      <c r="E263" s="365"/>
      <c r="F263" s="342" t="str">
        <f t="shared" si="22"/>
        <v>否</v>
      </c>
      <c r="G263" s="326"/>
    </row>
    <row r="264" ht="36" customHeight="1" spans="1:7">
      <c r="A264" s="366" t="s">
        <v>3023</v>
      </c>
      <c r="B264" s="369" t="s">
        <v>3024</v>
      </c>
      <c r="C264" s="364"/>
      <c r="D264" s="364"/>
      <c r="E264" s="362"/>
      <c r="F264" s="342" t="str">
        <f t="shared" si="22"/>
        <v>否</v>
      </c>
      <c r="G264" s="326"/>
    </row>
    <row r="265" ht="36" customHeight="1" spans="1:7">
      <c r="A265" s="359" t="s">
        <v>3004</v>
      </c>
      <c r="B265" s="370" t="s">
        <v>3005</v>
      </c>
      <c r="C265" s="361">
        <v>183490</v>
      </c>
      <c r="D265" s="361">
        <v>13475</v>
      </c>
      <c r="E265" s="365"/>
      <c r="F265" s="342" t="str">
        <f t="shared" si="22"/>
        <v>是</v>
      </c>
      <c r="G265" s="326"/>
    </row>
    <row r="266" ht="36" customHeight="1" spans="1:7">
      <c r="A266" s="359"/>
      <c r="B266" s="370" t="s">
        <v>3025</v>
      </c>
      <c r="C266" s="361"/>
      <c r="D266" s="364"/>
      <c r="E266" s="365"/>
      <c r="F266" s="342" t="str">
        <f t="shared" si="22"/>
        <v>否</v>
      </c>
      <c r="G266" s="326"/>
    </row>
    <row r="267" ht="36" customHeight="1" spans="1:7">
      <c r="A267" s="371"/>
      <c r="B267" s="372" t="s">
        <v>129</v>
      </c>
      <c r="C267" s="361">
        <f>C257+C258+C265</f>
        <v>367934</v>
      </c>
      <c r="D267" s="361">
        <f>D257+D258+D265</f>
        <v>215966</v>
      </c>
      <c r="E267" s="362"/>
      <c r="F267" s="342" t="str">
        <f t="shared" si="22"/>
        <v>是</v>
      </c>
      <c r="G267" s="326"/>
    </row>
    <row r="268" spans="3:4">
      <c r="C268" s="373"/>
      <c r="D268" s="373"/>
    </row>
    <row r="269" spans="3:4">
      <c r="C269" s="373"/>
      <c r="D269" s="373"/>
    </row>
    <row r="270" spans="3:4">
      <c r="C270" s="373"/>
      <c r="D270" s="373"/>
    </row>
  </sheetData>
  <autoFilter ref="A3:G267">
    <extLst/>
  </autoFilter>
  <mergeCells count="1">
    <mergeCell ref="B1:E1"/>
  </mergeCells>
  <conditionalFormatting sqref="B264">
    <cfRule type="expression" dxfId="1" priority="10" stopIfTrue="1">
      <formula>"len($A:$A)=3"</formula>
    </cfRule>
  </conditionalFormatting>
  <conditionalFormatting sqref="C264">
    <cfRule type="expression" dxfId="1" priority="4" stopIfTrue="1">
      <formula>"len($A:$A)=3"</formula>
    </cfRule>
  </conditionalFormatting>
  <conditionalFormatting sqref="D264">
    <cfRule type="expression" dxfId="1" priority="3" stopIfTrue="1">
      <formula>"len($A:$A)=3"</formula>
    </cfRule>
  </conditionalFormatting>
  <conditionalFormatting sqref="D265">
    <cfRule type="expression" dxfId="1" priority="1" stopIfTrue="1">
      <formula>"len($A:$A)=3"</formula>
    </cfRule>
  </conditionalFormatting>
  <conditionalFormatting sqref="B265:B266">
    <cfRule type="expression" dxfId="1" priority="8" stopIfTrue="1">
      <formula>"len($A:$A)=3"</formula>
    </cfRule>
  </conditionalFormatting>
  <conditionalFormatting sqref="C265:C266">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0"/>
  <sheetViews>
    <sheetView showGridLines="0" showZeros="0" view="pageBreakPreview" zoomScale="80" zoomScaleNormal="115" workbookViewId="0">
      <pane ySplit="3" topLeftCell="A4" activePane="bottomLeft" state="frozen"/>
      <selection/>
      <selection pane="bottomLeft" activeCell="D87" sqref="D87"/>
    </sheetView>
  </sheetViews>
  <sheetFormatPr defaultColWidth="9" defaultRowHeight="14.25" outlineLevelCol="6"/>
  <cols>
    <col min="1" max="1" width="13.5" style="322" customWidth="1"/>
    <col min="2" max="2" width="50.75" style="322" customWidth="1"/>
    <col min="3" max="4" width="20.625" style="323" customWidth="1"/>
    <col min="5" max="5" width="20.625" style="324" customWidth="1"/>
    <col min="6" max="6" width="3.75" style="325" customWidth="1"/>
    <col min="7" max="16384" width="9" style="322"/>
  </cols>
  <sheetData>
    <row r="1" ht="45" customHeight="1" spans="1:7">
      <c r="A1" s="326"/>
      <c r="B1" s="327" t="s">
        <v>3026</v>
      </c>
      <c r="C1" s="327"/>
      <c r="D1" s="327"/>
      <c r="E1" s="327"/>
      <c r="F1" s="328"/>
      <c r="G1" s="326"/>
    </row>
    <row r="2" s="319" customFormat="1" ht="20.1" customHeight="1" spans="1:7">
      <c r="A2" s="329"/>
      <c r="B2" s="330"/>
      <c r="C2" s="330"/>
      <c r="D2" s="330"/>
      <c r="E2" s="331" t="s">
        <v>2</v>
      </c>
      <c r="F2" s="332"/>
      <c r="G2" s="329"/>
    </row>
    <row r="3" s="320" customFormat="1" ht="45" customHeight="1" spans="1:7">
      <c r="A3" s="333" t="s">
        <v>3</v>
      </c>
      <c r="B3" s="334" t="s">
        <v>4</v>
      </c>
      <c r="C3" s="335" t="s">
        <v>131</v>
      </c>
      <c r="D3" s="335" t="s">
        <v>6</v>
      </c>
      <c r="E3" s="335" t="s">
        <v>132</v>
      </c>
      <c r="F3" s="336" t="s">
        <v>8</v>
      </c>
      <c r="G3" s="337" t="s">
        <v>3014</v>
      </c>
    </row>
    <row r="4" ht="36" customHeight="1" spans="1:7">
      <c r="A4" s="338" t="s">
        <v>83</v>
      </c>
      <c r="B4" s="339" t="s">
        <v>2552</v>
      </c>
      <c r="C4" s="340">
        <v>21</v>
      </c>
      <c r="D4" s="340"/>
      <c r="E4" s="341">
        <f t="shared" ref="E4:E10" si="0">IF(C4&gt;0,D4/C4-1,IF(C4&lt;0,-(D4/C4-1),""))</f>
        <v>-1</v>
      </c>
      <c r="F4" s="342" t="str">
        <f t="shared" ref="F4:F19" si="1">IF(LEN(A4)=3,"是",IF(B4&lt;&gt;"",IF(SUM(C4:D4)&lt;&gt;0,"是","否"),"是"))</f>
        <v>是</v>
      </c>
      <c r="G4" s="326" t="str">
        <f t="shared" ref="G4:G19" si="2">IF(LEN(A4)=3,"类",IF(LEN(A4)=5,"款","项"))</f>
        <v>类</v>
      </c>
    </row>
    <row r="5" ht="36" customHeight="1" spans="1:7">
      <c r="A5" s="338" t="s">
        <v>2553</v>
      </c>
      <c r="B5" s="343" t="s">
        <v>2554</v>
      </c>
      <c r="C5" s="340"/>
      <c r="D5" s="340"/>
      <c r="E5" s="341" t="str">
        <f t="shared" si="0"/>
        <v/>
      </c>
      <c r="F5" s="342" t="str">
        <f t="shared" si="1"/>
        <v>否</v>
      </c>
      <c r="G5" s="326" t="str">
        <f t="shared" si="2"/>
        <v>款</v>
      </c>
    </row>
    <row r="6" ht="36" customHeight="1" spans="1:7">
      <c r="A6" s="344" t="s">
        <v>2555</v>
      </c>
      <c r="B6" s="345" t="s">
        <v>2556</v>
      </c>
      <c r="C6" s="346"/>
      <c r="D6" s="346"/>
      <c r="E6" s="341" t="str">
        <f t="shared" si="0"/>
        <v/>
      </c>
      <c r="F6" s="342" t="str">
        <f t="shared" si="1"/>
        <v>否</v>
      </c>
      <c r="G6" s="326" t="str">
        <f t="shared" si="2"/>
        <v>项</v>
      </c>
    </row>
    <row r="7" ht="36" customHeight="1" spans="1:7">
      <c r="A7" s="344" t="s">
        <v>2557</v>
      </c>
      <c r="B7" s="345" t="s">
        <v>2558</v>
      </c>
      <c r="C7" s="346"/>
      <c r="D7" s="346"/>
      <c r="E7" s="341" t="str">
        <f t="shared" si="0"/>
        <v/>
      </c>
      <c r="F7" s="342" t="str">
        <f t="shared" si="1"/>
        <v>否</v>
      </c>
      <c r="G7" s="326" t="str">
        <f t="shared" si="2"/>
        <v>项</v>
      </c>
    </row>
    <row r="8" ht="36" customHeight="1" spans="1:7">
      <c r="A8" s="344" t="s">
        <v>2559</v>
      </c>
      <c r="B8" s="343" t="s">
        <v>2560</v>
      </c>
      <c r="C8" s="347"/>
      <c r="D8" s="347"/>
      <c r="E8" s="341" t="str">
        <f t="shared" si="0"/>
        <v/>
      </c>
      <c r="F8" s="342" t="str">
        <f t="shared" si="1"/>
        <v>否</v>
      </c>
      <c r="G8" s="326" t="str">
        <f t="shared" si="2"/>
        <v>项</v>
      </c>
    </row>
    <row r="9" ht="36" customHeight="1" spans="1:7">
      <c r="A9" s="344" t="s">
        <v>2561</v>
      </c>
      <c r="B9" s="345" t="s">
        <v>2562</v>
      </c>
      <c r="C9" s="346"/>
      <c r="D9" s="346"/>
      <c r="E9" s="341" t="str">
        <f t="shared" si="0"/>
        <v/>
      </c>
      <c r="F9" s="342" t="str">
        <f t="shared" si="1"/>
        <v>否</v>
      </c>
      <c r="G9" s="326" t="str">
        <f t="shared" si="2"/>
        <v>项</v>
      </c>
    </row>
    <row r="10" ht="36" customHeight="1" spans="1:7">
      <c r="A10" s="344" t="s">
        <v>2563</v>
      </c>
      <c r="B10" s="343" t="s">
        <v>2564</v>
      </c>
      <c r="C10" s="347"/>
      <c r="D10" s="347"/>
      <c r="E10" s="341" t="str">
        <f t="shared" si="0"/>
        <v/>
      </c>
      <c r="F10" s="342" t="str">
        <f t="shared" si="1"/>
        <v>否</v>
      </c>
      <c r="G10" s="326" t="str">
        <f t="shared" si="2"/>
        <v>项</v>
      </c>
    </row>
    <row r="11" ht="36" customHeight="1" spans="1:7">
      <c r="A11" s="338" t="s">
        <v>2565</v>
      </c>
      <c r="B11" s="348" t="s">
        <v>2566</v>
      </c>
      <c r="C11" s="349">
        <v>21</v>
      </c>
      <c r="D11" s="349"/>
      <c r="E11" s="341">
        <f t="shared" ref="E11:E15" si="3">IF(C11&gt;0,D11/C11-1,IF(C11&lt;0,-(D11/C11-1),""))</f>
        <v>-1</v>
      </c>
      <c r="F11" s="342" t="str">
        <f t="shared" si="1"/>
        <v>是</v>
      </c>
      <c r="G11" s="326" t="str">
        <f t="shared" si="2"/>
        <v>款</v>
      </c>
    </row>
    <row r="12" ht="36" customHeight="1" spans="1:7">
      <c r="A12" s="344" t="s">
        <v>2567</v>
      </c>
      <c r="B12" s="345" t="s">
        <v>2568</v>
      </c>
      <c r="C12" s="346"/>
      <c r="D12" s="346"/>
      <c r="E12" s="350" t="str">
        <f t="shared" si="3"/>
        <v/>
      </c>
      <c r="F12" s="342" t="str">
        <f t="shared" si="1"/>
        <v>否</v>
      </c>
      <c r="G12" s="326" t="str">
        <f t="shared" si="2"/>
        <v>项</v>
      </c>
    </row>
    <row r="13" ht="36" customHeight="1" spans="1:7">
      <c r="A13" s="344" t="s">
        <v>2569</v>
      </c>
      <c r="B13" s="345" t="s">
        <v>2570</v>
      </c>
      <c r="C13" s="346"/>
      <c r="D13" s="346"/>
      <c r="E13" s="350" t="str">
        <f t="shared" si="3"/>
        <v/>
      </c>
      <c r="F13" s="342" t="str">
        <f t="shared" si="1"/>
        <v>否</v>
      </c>
      <c r="G13" s="326" t="str">
        <f t="shared" si="2"/>
        <v>项</v>
      </c>
    </row>
    <row r="14" ht="36" customHeight="1" spans="1:7">
      <c r="A14" s="344" t="s">
        <v>2571</v>
      </c>
      <c r="B14" s="345" t="s">
        <v>2572</v>
      </c>
      <c r="C14" s="346"/>
      <c r="D14" s="346"/>
      <c r="E14" s="350" t="str">
        <f t="shared" si="3"/>
        <v/>
      </c>
      <c r="F14" s="342" t="str">
        <f t="shared" si="1"/>
        <v>否</v>
      </c>
      <c r="G14" s="326" t="str">
        <f t="shared" si="2"/>
        <v>项</v>
      </c>
    </row>
    <row r="15" ht="36" customHeight="1" spans="1:7">
      <c r="A15" s="344" t="s">
        <v>2573</v>
      </c>
      <c r="B15" s="345" t="s">
        <v>2574</v>
      </c>
      <c r="C15" s="346">
        <v>21</v>
      </c>
      <c r="D15" s="346"/>
      <c r="E15" s="350">
        <f t="shared" si="3"/>
        <v>-1</v>
      </c>
      <c r="F15" s="342" t="str">
        <f t="shared" si="1"/>
        <v>是</v>
      </c>
      <c r="G15" s="326" t="str">
        <f t="shared" si="2"/>
        <v>项</v>
      </c>
    </row>
    <row r="16" ht="36" customHeight="1" spans="1:7">
      <c r="A16" s="344" t="s">
        <v>2575</v>
      </c>
      <c r="B16" s="345" t="s">
        <v>2576</v>
      </c>
      <c r="C16" s="346"/>
      <c r="D16" s="346"/>
      <c r="E16" s="350" t="str">
        <f t="shared" ref="E16:E79" si="4">IF(C16&gt;0,D16/C16-1,IF(C16&lt;0,-(D16/C16-1),""))</f>
        <v/>
      </c>
      <c r="F16" s="342" t="str">
        <f t="shared" si="1"/>
        <v>否</v>
      </c>
      <c r="G16" s="326" t="str">
        <f t="shared" si="2"/>
        <v>项</v>
      </c>
    </row>
    <row r="17" ht="36" customHeight="1" spans="1:7">
      <c r="A17" s="338" t="s">
        <v>2577</v>
      </c>
      <c r="B17" s="348" t="s">
        <v>2578</v>
      </c>
      <c r="C17" s="349"/>
      <c r="D17" s="349"/>
      <c r="E17" s="350" t="str">
        <f t="shared" si="4"/>
        <v/>
      </c>
      <c r="F17" s="342" t="str">
        <f t="shared" si="1"/>
        <v>否</v>
      </c>
      <c r="G17" s="326" t="str">
        <f t="shared" si="2"/>
        <v>款</v>
      </c>
    </row>
    <row r="18" ht="36" customHeight="1" spans="1:7">
      <c r="A18" s="344" t="s">
        <v>2579</v>
      </c>
      <c r="B18" s="345" t="s">
        <v>2580</v>
      </c>
      <c r="C18" s="346"/>
      <c r="D18" s="346"/>
      <c r="E18" s="350" t="str">
        <f t="shared" si="4"/>
        <v/>
      </c>
      <c r="F18" s="342" t="str">
        <f t="shared" si="1"/>
        <v>否</v>
      </c>
      <c r="G18" s="326" t="str">
        <f t="shared" si="2"/>
        <v>项</v>
      </c>
    </row>
    <row r="19" ht="36" customHeight="1" spans="1:7">
      <c r="A19" s="344" t="s">
        <v>2581</v>
      </c>
      <c r="B19" s="345" t="s">
        <v>2582</v>
      </c>
      <c r="C19" s="346"/>
      <c r="D19" s="346"/>
      <c r="E19" s="350" t="str">
        <f t="shared" si="4"/>
        <v/>
      </c>
      <c r="F19" s="342" t="str">
        <f t="shared" si="1"/>
        <v>否</v>
      </c>
      <c r="G19" s="326" t="str">
        <f t="shared" si="2"/>
        <v>项</v>
      </c>
    </row>
    <row r="20" ht="36" customHeight="1" spans="1:7">
      <c r="A20" s="338" t="s">
        <v>89</v>
      </c>
      <c r="B20" s="339" t="s">
        <v>2583</v>
      </c>
      <c r="C20" s="340"/>
      <c r="D20" s="340"/>
      <c r="E20" s="350" t="str">
        <f t="shared" si="4"/>
        <v/>
      </c>
      <c r="F20" s="342" t="str">
        <f t="shared" ref="F20:F43" si="5">IF(LEN(A20)=3,"是",IF(B20&lt;&gt;"",IF(SUM(C20:D20)&lt;&gt;0,"是","否"),"是"))</f>
        <v>是</v>
      </c>
      <c r="G20" s="326" t="str">
        <f t="shared" ref="G20:G43" si="6">IF(LEN(A20)=3,"类",IF(LEN(A20)=5,"款","项"))</f>
        <v>类</v>
      </c>
    </row>
    <row r="21" ht="36" customHeight="1" spans="1:7">
      <c r="A21" s="338" t="s">
        <v>2584</v>
      </c>
      <c r="B21" s="348" t="s">
        <v>2585</v>
      </c>
      <c r="C21" s="349"/>
      <c r="D21" s="349"/>
      <c r="E21" s="350" t="str">
        <f t="shared" si="4"/>
        <v/>
      </c>
      <c r="F21" s="342" t="str">
        <f t="shared" si="5"/>
        <v>否</v>
      </c>
      <c r="G21" s="326" t="str">
        <f t="shared" si="6"/>
        <v>款</v>
      </c>
    </row>
    <row r="22" ht="36" customHeight="1" spans="1:7">
      <c r="A22" s="344">
        <v>2116001</v>
      </c>
      <c r="B22" s="345" t="s">
        <v>2586</v>
      </c>
      <c r="C22" s="346"/>
      <c r="D22" s="346"/>
      <c r="E22" s="350" t="str">
        <f t="shared" si="4"/>
        <v/>
      </c>
      <c r="F22" s="342" t="str">
        <f t="shared" si="5"/>
        <v>否</v>
      </c>
      <c r="G22" s="326" t="str">
        <f t="shared" si="6"/>
        <v>项</v>
      </c>
    </row>
    <row r="23" ht="36" customHeight="1" spans="1:7">
      <c r="A23" s="344">
        <v>2116002</v>
      </c>
      <c r="B23" s="345" t="s">
        <v>2587</v>
      </c>
      <c r="C23" s="346"/>
      <c r="D23" s="346"/>
      <c r="E23" s="350" t="str">
        <f t="shared" si="4"/>
        <v/>
      </c>
      <c r="F23" s="342" t="str">
        <f t="shared" si="5"/>
        <v>否</v>
      </c>
      <c r="G23" s="326" t="str">
        <f t="shared" si="6"/>
        <v>项</v>
      </c>
    </row>
    <row r="24" ht="36" customHeight="1" spans="1:7">
      <c r="A24" s="344">
        <v>2116003</v>
      </c>
      <c r="B24" s="345" t="s">
        <v>2588</v>
      </c>
      <c r="C24" s="346"/>
      <c r="D24" s="346"/>
      <c r="E24" s="350" t="str">
        <f t="shared" si="4"/>
        <v/>
      </c>
      <c r="F24" s="342" t="str">
        <f t="shared" si="5"/>
        <v>否</v>
      </c>
      <c r="G24" s="326" t="str">
        <f t="shared" si="6"/>
        <v>项</v>
      </c>
    </row>
    <row r="25" s="321" customFormat="1" ht="36" customHeight="1" spans="1:7">
      <c r="A25" s="344">
        <v>2116099</v>
      </c>
      <c r="B25" s="345" t="s">
        <v>2589</v>
      </c>
      <c r="C25" s="346"/>
      <c r="D25" s="346"/>
      <c r="E25" s="350" t="str">
        <f t="shared" si="4"/>
        <v/>
      </c>
      <c r="F25" s="342" t="str">
        <f t="shared" si="5"/>
        <v>否</v>
      </c>
      <c r="G25" s="326" t="str">
        <f t="shared" si="6"/>
        <v>项</v>
      </c>
    </row>
    <row r="26" ht="36" customHeight="1" spans="1:7">
      <c r="A26" s="338">
        <v>21161</v>
      </c>
      <c r="B26" s="348" t="s">
        <v>2590</v>
      </c>
      <c r="C26" s="349"/>
      <c r="D26" s="349"/>
      <c r="E26" s="350" t="str">
        <f t="shared" si="4"/>
        <v/>
      </c>
      <c r="F26" s="342" t="str">
        <f t="shared" si="5"/>
        <v>否</v>
      </c>
      <c r="G26" s="326" t="str">
        <f t="shared" si="6"/>
        <v>款</v>
      </c>
    </row>
    <row r="27" ht="36" customHeight="1" spans="1:7">
      <c r="A27" s="344">
        <v>2116101</v>
      </c>
      <c r="B27" s="345" t="s">
        <v>2591</v>
      </c>
      <c r="C27" s="346"/>
      <c r="D27" s="346"/>
      <c r="E27" s="350" t="str">
        <f t="shared" si="4"/>
        <v/>
      </c>
      <c r="F27" s="342" t="str">
        <f t="shared" si="5"/>
        <v>否</v>
      </c>
      <c r="G27" s="326" t="str">
        <f t="shared" si="6"/>
        <v>项</v>
      </c>
    </row>
    <row r="28" ht="36" customHeight="1" spans="1:7">
      <c r="A28" s="344">
        <v>2116102</v>
      </c>
      <c r="B28" s="345" t="s">
        <v>2592</v>
      </c>
      <c r="C28" s="346"/>
      <c r="D28" s="346"/>
      <c r="E28" s="350" t="str">
        <f t="shared" si="4"/>
        <v/>
      </c>
      <c r="F28" s="342" t="str">
        <f t="shared" si="5"/>
        <v>否</v>
      </c>
      <c r="G28" s="326" t="str">
        <f t="shared" si="6"/>
        <v>项</v>
      </c>
    </row>
    <row r="29" ht="36" customHeight="1" spans="1:7">
      <c r="A29" s="344">
        <v>2116103</v>
      </c>
      <c r="B29" s="345" t="s">
        <v>2593</v>
      </c>
      <c r="C29" s="346"/>
      <c r="D29" s="346"/>
      <c r="E29" s="350" t="str">
        <f t="shared" si="4"/>
        <v/>
      </c>
      <c r="F29" s="342" t="str">
        <f t="shared" si="5"/>
        <v>否</v>
      </c>
      <c r="G29" s="326" t="str">
        <f t="shared" si="6"/>
        <v>项</v>
      </c>
    </row>
    <row r="30" ht="36" customHeight="1" spans="1:7">
      <c r="A30" s="344">
        <v>2116104</v>
      </c>
      <c r="B30" s="345" t="s">
        <v>2594</v>
      </c>
      <c r="C30" s="346"/>
      <c r="D30" s="346"/>
      <c r="E30" s="350" t="str">
        <f t="shared" si="4"/>
        <v/>
      </c>
      <c r="F30" s="342" t="str">
        <f t="shared" si="5"/>
        <v>否</v>
      </c>
      <c r="G30" s="326" t="str">
        <f t="shared" si="6"/>
        <v>项</v>
      </c>
    </row>
    <row r="31" ht="36" customHeight="1" spans="1:7">
      <c r="A31" s="338" t="s">
        <v>91</v>
      </c>
      <c r="B31" s="339" t="s">
        <v>2595</v>
      </c>
      <c r="C31" s="340">
        <f>C32+C48+C52+C53+C59+C63+C67+C71+C77+C80</f>
        <v>21737</v>
      </c>
      <c r="D31" s="340">
        <f>D32+D48+D52+D53+D59+D63+D67+D71+D77+D80</f>
        <v>26394</v>
      </c>
      <c r="E31" s="341">
        <f t="shared" si="4"/>
        <v>0.21424299581359</v>
      </c>
      <c r="F31" s="342" t="str">
        <f t="shared" si="5"/>
        <v>是</v>
      </c>
      <c r="G31" s="326" t="str">
        <f t="shared" si="6"/>
        <v>类</v>
      </c>
    </row>
    <row r="32" ht="36" customHeight="1" spans="1:7">
      <c r="A32" s="338" t="s">
        <v>2596</v>
      </c>
      <c r="B32" s="339" t="s">
        <v>2597</v>
      </c>
      <c r="C32" s="340">
        <v>21737</v>
      </c>
      <c r="D32" s="340">
        <v>26394</v>
      </c>
      <c r="E32" s="341">
        <f t="shared" si="4"/>
        <v>0.21424299581359</v>
      </c>
      <c r="F32" s="342" t="str">
        <f t="shared" si="5"/>
        <v>是</v>
      </c>
      <c r="G32" s="326" t="str">
        <f t="shared" si="6"/>
        <v>款</v>
      </c>
    </row>
    <row r="33" ht="36" customHeight="1" spans="1:7">
      <c r="A33" s="344" t="s">
        <v>2598</v>
      </c>
      <c r="B33" s="345" t="s">
        <v>2599</v>
      </c>
      <c r="C33" s="346">
        <v>10588</v>
      </c>
      <c r="D33" s="346">
        <v>11018</v>
      </c>
      <c r="E33" s="350">
        <f t="shared" si="4"/>
        <v>0.0406120136003023</v>
      </c>
      <c r="F33" s="342" t="str">
        <f t="shared" si="5"/>
        <v>是</v>
      </c>
      <c r="G33" s="326" t="str">
        <f t="shared" si="6"/>
        <v>项</v>
      </c>
    </row>
    <row r="34" ht="36" customHeight="1" spans="1:7">
      <c r="A34" s="344" t="s">
        <v>2600</v>
      </c>
      <c r="B34" s="345" t="s">
        <v>2601</v>
      </c>
      <c r="C34" s="346">
        <v>4960</v>
      </c>
      <c r="D34" s="346">
        <v>256</v>
      </c>
      <c r="E34" s="350">
        <f t="shared" si="4"/>
        <v>-0.948387096774194</v>
      </c>
      <c r="F34" s="342" t="str">
        <f t="shared" si="5"/>
        <v>是</v>
      </c>
      <c r="G34" s="326" t="str">
        <f t="shared" si="6"/>
        <v>项</v>
      </c>
    </row>
    <row r="35" ht="36" customHeight="1" spans="1:7">
      <c r="A35" s="344" t="s">
        <v>2602</v>
      </c>
      <c r="B35" s="345" t="s">
        <v>2603</v>
      </c>
      <c r="C35" s="346">
        <v>3745</v>
      </c>
      <c r="D35" s="346">
        <v>14454</v>
      </c>
      <c r="E35" s="350">
        <f t="shared" si="4"/>
        <v>2.85954606141522</v>
      </c>
      <c r="F35" s="342" t="str">
        <f t="shared" si="5"/>
        <v>是</v>
      </c>
      <c r="G35" s="326" t="str">
        <f t="shared" si="6"/>
        <v>项</v>
      </c>
    </row>
    <row r="36" ht="36" customHeight="1" spans="1:7">
      <c r="A36" s="344" t="s">
        <v>2604</v>
      </c>
      <c r="B36" s="345" t="s">
        <v>2605</v>
      </c>
      <c r="C36" s="346">
        <v>2044</v>
      </c>
      <c r="D36" s="346">
        <v>70</v>
      </c>
      <c r="E36" s="350">
        <f t="shared" si="4"/>
        <v>-0.965753424657534</v>
      </c>
      <c r="F36" s="342" t="str">
        <f t="shared" si="5"/>
        <v>是</v>
      </c>
      <c r="G36" s="326" t="str">
        <f t="shared" si="6"/>
        <v>项</v>
      </c>
    </row>
    <row r="37" ht="36" customHeight="1" spans="1:7">
      <c r="A37" s="344" t="s">
        <v>2606</v>
      </c>
      <c r="B37" s="345" t="s">
        <v>2607</v>
      </c>
      <c r="C37" s="346">
        <v>400</v>
      </c>
      <c r="D37" s="346">
        <v>578</v>
      </c>
      <c r="E37" s="350">
        <f t="shared" si="4"/>
        <v>0.445</v>
      </c>
      <c r="F37" s="342" t="str">
        <f t="shared" si="5"/>
        <v>是</v>
      </c>
      <c r="G37" s="326" t="str">
        <f t="shared" si="6"/>
        <v>项</v>
      </c>
    </row>
    <row r="38" ht="36" customHeight="1" spans="1:7">
      <c r="A38" s="344" t="s">
        <v>2608</v>
      </c>
      <c r="B38" s="345" t="s">
        <v>2609</v>
      </c>
      <c r="C38" s="346"/>
      <c r="D38" s="346"/>
      <c r="E38" s="350" t="str">
        <f t="shared" si="4"/>
        <v/>
      </c>
      <c r="F38" s="342" t="str">
        <f t="shared" si="5"/>
        <v>否</v>
      </c>
      <c r="G38" s="326" t="str">
        <f t="shared" si="6"/>
        <v>项</v>
      </c>
    </row>
    <row r="39" ht="36" customHeight="1" spans="1:7">
      <c r="A39" s="344" t="s">
        <v>2610</v>
      </c>
      <c r="B39" s="345" t="s">
        <v>2611</v>
      </c>
      <c r="C39" s="346"/>
      <c r="D39" s="346"/>
      <c r="E39" s="350" t="str">
        <f t="shared" si="4"/>
        <v/>
      </c>
      <c r="F39" s="342" t="str">
        <f t="shared" si="5"/>
        <v>否</v>
      </c>
      <c r="G39" s="326" t="str">
        <f t="shared" si="6"/>
        <v>项</v>
      </c>
    </row>
    <row r="40" ht="36" customHeight="1" spans="1:7">
      <c r="A40" s="344" t="s">
        <v>2612</v>
      </c>
      <c r="B40" s="345" t="s">
        <v>2613</v>
      </c>
      <c r="C40" s="346"/>
      <c r="D40" s="346"/>
      <c r="E40" s="350" t="str">
        <f t="shared" si="4"/>
        <v/>
      </c>
      <c r="F40" s="342" t="str">
        <f t="shared" si="5"/>
        <v>否</v>
      </c>
      <c r="G40" s="326" t="str">
        <f t="shared" si="6"/>
        <v>项</v>
      </c>
    </row>
    <row r="41" ht="36" customHeight="1" spans="1:7">
      <c r="A41" s="344" t="s">
        <v>2614</v>
      </c>
      <c r="B41" s="345" t="s">
        <v>2615</v>
      </c>
      <c r="C41" s="346"/>
      <c r="D41" s="346"/>
      <c r="E41" s="350" t="str">
        <f t="shared" si="4"/>
        <v/>
      </c>
      <c r="F41" s="342" t="str">
        <f t="shared" si="5"/>
        <v>否</v>
      </c>
      <c r="G41" s="326" t="str">
        <f t="shared" si="6"/>
        <v>项</v>
      </c>
    </row>
    <row r="42" ht="36" customHeight="1" spans="1:7">
      <c r="A42" s="344" t="s">
        <v>2616</v>
      </c>
      <c r="B42" s="345" t="s">
        <v>2617</v>
      </c>
      <c r="C42" s="346"/>
      <c r="D42" s="346"/>
      <c r="E42" s="350" t="str">
        <f t="shared" si="4"/>
        <v/>
      </c>
      <c r="F42" s="342" t="str">
        <f t="shared" si="5"/>
        <v>否</v>
      </c>
      <c r="G42" s="326" t="str">
        <f t="shared" si="6"/>
        <v>项</v>
      </c>
    </row>
    <row r="43" ht="36" customHeight="1" spans="1:7">
      <c r="A43" s="344" t="s">
        <v>2618</v>
      </c>
      <c r="B43" s="345" t="s">
        <v>2619</v>
      </c>
      <c r="C43" s="346"/>
      <c r="D43" s="346"/>
      <c r="E43" s="350" t="str">
        <f t="shared" si="4"/>
        <v/>
      </c>
      <c r="F43" s="342" t="str">
        <f t="shared" si="5"/>
        <v>否</v>
      </c>
      <c r="G43" s="326" t="str">
        <f t="shared" si="6"/>
        <v>项</v>
      </c>
    </row>
    <row r="44" ht="36" customHeight="1" spans="1:7">
      <c r="A44" s="344">
        <v>2120814</v>
      </c>
      <c r="B44" s="345" t="s">
        <v>2620</v>
      </c>
      <c r="C44" s="346"/>
      <c r="D44" s="346"/>
      <c r="E44" s="350" t="str">
        <f t="shared" si="4"/>
        <v/>
      </c>
      <c r="F44" s="342"/>
      <c r="G44" s="326"/>
    </row>
    <row r="45" ht="36" customHeight="1" spans="1:7">
      <c r="A45" s="344">
        <v>2120815</v>
      </c>
      <c r="B45" s="345" t="s">
        <v>2621</v>
      </c>
      <c r="C45" s="346"/>
      <c r="D45" s="346">
        <v>18</v>
      </c>
      <c r="E45" s="350" t="str">
        <f t="shared" si="4"/>
        <v/>
      </c>
      <c r="F45" s="342"/>
      <c r="G45" s="326"/>
    </row>
    <row r="46" ht="36" customHeight="1" spans="1:7">
      <c r="A46" s="344">
        <v>2120816</v>
      </c>
      <c r="B46" s="345" t="s">
        <v>2622</v>
      </c>
      <c r="C46" s="346"/>
      <c r="D46" s="346"/>
      <c r="E46" s="350" t="str">
        <f t="shared" si="4"/>
        <v/>
      </c>
      <c r="F46" s="342"/>
      <c r="G46" s="326"/>
    </row>
    <row r="47" ht="36" customHeight="1" spans="1:7">
      <c r="A47" s="344" t="s">
        <v>2623</v>
      </c>
      <c r="B47" s="343" t="s">
        <v>2624</v>
      </c>
      <c r="C47" s="347"/>
      <c r="D47" s="347"/>
      <c r="E47" s="350" t="str">
        <f t="shared" si="4"/>
        <v/>
      </c>
      <c r="F47" s="342" t="str">
        <f t="shared" ref="F47:F58" si="7">IF(LEN(A47)=3,"是",IF(B47&lt;&gt;"",IF(SUM(C47:D47)&lt;&gt;0,"是","否"),"是"))</f>
        <v>否</v>
      </c>
      <c r="G47" s="326" t="str">
        <f t="shared" ref="G47:G58" si="8">IF(LEN(A47)=3,"类",IF(LEN(A47)=5,"款","项"))</f>
        <v>项</v>
      </c>
    </row>
    <row r="48" ht="36" customHeight="1" spans="1:7">
      <c r="A48" s="338" t="s">
        <v>2625</v>
      </c>
      <c r="B48" s="348" t="s">
        <v>2626</v>
      </c>
      <c r="C48" s="349"/>
      <c r="D48" s="349"/>
      <c r="E48" s="350" t="str">
        <f t="shared" si="4"/>
        <v/>
      </c>
      <c r="F48" s="342" t="str">
        <f t="shared" si="7"/>
        <v>否</v>
      </c>
      <c r="G48" s="326" t="str">
        <f t="shared" si="8"/>
        <v>款</v>
      </c>
    </row>
    <row r="49" ht="36" customHeight="1" spans="1:7">
      <c r="A49" s="344" t="s">
        <v>2627</v>
      </c>
      <c r="B49" s="345" t="s">
        <v>2599</v>
      </c>
      <c r="C49" s="346"/>
      <c r="D49" s="346"/>
      <c r="E49" s="350" t="str">
        <f t="shared" si="4"/>
        <v/>
      </c>
      <c r="F49" s="342" t="str">
        <f t="shared" si="7"/>
        <v>否</v>
      </c>
      <c r="G49" s="326" t="str">
        <f t="shared" si="8"/>
        <v>项</v>
      </c>
    </row>
    <row r="50" ht="36" customHeight="1" spans="1:7">
      <c r="A50" s="344" t="s">
        <v>2628</v>
      </c>
      <c r="B50" s="345" t="s">
        <v>2601</v>
      </c>
      <c r="C50" s="346"/>
      <c r="D50" s="346"/>
      <c r="E50" s="350" t="str">
        <f t="shared" si="4"/>
        <v/>
      </c>
      <c r="F50" s="342" t="str">
        <f t="shared" si="7"/>
        <v>否</v>
      </c>
      <c r="G50" s="326" t="str">
        <f t="shared" si="8"/>
        <v>项</v>
      </c>
    </row>
    <row r="51" ht="36" customHeight="1" spans="1:7">
      <c r="A51" s="344" t="s">
        <v>2629</v>
      </c>
      <c r="B51" s="345" t="s">
        <v>2630</v>
      </c>
      <c r="C51" s="346"/>
      <c r="D51" s="346"/>
      <c r="E51" s="350" t="str">
        <f t="shared" si="4"/>
        <v/>
      </c>
      <c r="F51" s="342" t="str">
        <f t="shared" si="7"/>
        <v>否</v>
      </c>
      <c r="G51" s="326" t="str">
        <f t="shared" si="8"/>
        <v>项</v>
      </c>
    </row>
    <row r="52" ht="36" customHeight="1" spans="1:7">
      <c r="A52" s="338" t="s">
        <v>2631</v>
      </c>
      <c r="B52" s="348" t="s">
        <v>2632</v>
      </c>
      <c r="C52" s="349"/>
      <c r="D52" s="349"/>
      <c r="E52" s="350" t="str">
        <f t="shared" si="4"/>
        <v/>
      </c>
      <c r="F52" s="342" t="str">
        <f t="shared" si="7"/>
        <v>否</v>
      </c>
      <c r="G52" s="326" t="str">
        <f t="shared" si="8"/>
        <v>款</v>
      </c>
    </row>
    <row r="53" ht="36" customHeight="1" spans="1:7">
      <c r="A53" s="338" t="s">
        <v>2633</v>
      </c>
      <c r="B53" s="348" t="s">
        <v>2634</v>
      </c>
      <c r="C53" s="349"/>
      <c r="D53" s="349"/>
      <c r="E53" s="350" t="str">
        <f t="shared" si="4"/>
        <v/>
      </c>
      <c r="F53" s="342" t="str">
        <f t="shared" si="7"/>
        <v>否</v>
      </c>
      <c r="G53" s="326" t="str">
        <f t="shared" si="8"/>
        <v>款</v>
      </c>
    </row>
    <row r="54" ht="36" customHeight="1" spans="1:7">
      <c r="A54" s="344" t="s">
        <v>2635</v>
      </c>
      <c r="B54" s="345" t="s">
        <v>2636</v>
      </c>
      <c r="C54" s="346"/>
      <c r="D54" s="346"/>
      <c r="E54" s="350" t="str">
        <f t="shared" si="4"/>
        <v/>
      </c>
      <c r="F54" s="342" t="str">
        <f t="shared" si="7"/>
        <v>否</v>
      </c>
      <c r="G54" s="326" t="str">
        <f t="shared" si="8"/>
        <v>项</v>
      </c>
    </row>
    <row r="55" ht="36" customHeight="1" spans="1:7">
      <c r="A55" s="344" t="s">
        <v>2637</v>
      </c>
      <c r="B55" s="345" t="s">
        <v>2638</v>
      </c>
      <c r="C55" s="346"/>
      <c r="D55" s="346"/>
      <c r="E55" s="350" t="str">
        <f t="shared" si="4"/>
        <v/>
      </c>
      <c r="F55" s="342" t="str">
        <f t="shared" si="7"/>
        <v>否</v>
      </c>
      <c r="G55" s="326" t="str">
        <f t="shared" si="8"/>
        <v>项</v>
      </c>
    </row>
    <row r="56" ht="36" customHeight="1" spans="1:7">
      <c r="A56" s="344" t="s">
        <v>2639</v>
      </c>
      <c r="B56" s="345" t="s">
        <v>2640</v>
      </c>
      <c r="C56" s="346"/>
      <c r="D56" s="346"/>
      <c r="E56" s="350" t="str">
        <f t="shared" si="4"/>
        <v/>
      </c>
      <c r="F56" s="342" t="str">
        <f t="shared" si="7"/>
        <v>否</v>
      </c>
      <c r="G56" s="326" t="str">
        <f t="shared" si="8"/>
        <v>项</v>
      </c>
    </row>
    <row r="57" ht="36" customHeight="1" spans="1:7">
      <c r="A57" s="344" t="s">
        <v>2641</v>
      </c>
      <c r="B57" s="345" t="s">
        <v>2642</v>
      </c>
      <c r="C57" s="346"/>
      <c r="D57" s="346"/>
      <c r="E57" s="350" t="str">
        <f t="shared" si="4"/>
        <v/>
      </c>
      <c r="F57" s="342" t="str">
        <f t="shared" si="7"/>
        <v>否</v>
      </c>
      <c r="G57" s="326" t="str">
        <f t="shared" si="8"/>
        <v>项</v>
      </c>
    </row>
    <row r="58" ht="36" customHeight="1" spans="1:7">
      <c r="A58" s="344" t="s">
        <v>2643</v>
      </c>
      <c r="B58" s="345" t="s">
        <v>2644</v>
      </c>
      <c r="C58" s="346"/>
      <c r="D58" s="346"/>
      <c r="E58" s="350" t="str">
        <f t="shared" si="4"/>
        <v/>
      </c>
      <c r="F58" s="342" t="str">
        <f t="shared" si="7"/>
        <v>否</v>
      </c>
      <c r="G58" s="326" t="str">
        <f t="shared" si="8"/>
        <v>项</v>
      </c>
    </row>
    <row r="59" ht="36" customHeight="1" spans="1:7">
      <c r="A59" s="338" t="s">
        <v>2645</v>
      </c>
      <c r="B59" s="348" t="s">
        <v>2646</v>
      </c>
      <c r="C59" s="349"/>
      <c r="D59" s="349"/>
      <c r="E59" s="350" t="str">
        <f t="shared" si="4"/>
        <v/>
      </c>
      <c r="F59" s="342" t="str">
        <f t="shared" ref="F59:F112" si="9">IF(LEN(A59)=3,"是",IF(B59&lt;&gt;"",IF(SUM(C59:D59)&lt;&gt;0,"是","否"),"是"))</f>
        <v>否</v>
      </c>
      <c r="G59" s="326" t="str">
        <f t="shared" ref="G59:G112" si="10">IF(LEN(A59)=3,"类",IF(LEN(A59)=5,"款","项"))</f>
        <v>款</v>
      </c>
    </row>
    <row r="60" ht="36" customHeight="1" spans="1:7">
      <c r="A60" s="344" t="s">
        <v>2647</v>
      </c>
      <c r="B60" s="345" t="s">
        <v>2648</v>
      </c>
      <c r="C60" s="346"/>
      <c r="D60" s="346"/>
      <c r="E60" s="350" t="str">
        <f t="shared" si="4"/>
        <v/>
      </c>
      <c r="F60" s="342" t="str">
        <f t="shared" si="9"/>
        <v>否</v>
      </c>
      <c r="G60" s="326" t="str">
        <f t="shared" si="10"/>
        <v>项</v>
      </c>
    </row>
    <row r="61" ht="36" customHeight="1" spans="1:7">
      <c r="A61" s="344" t="s">
        <v>2649</v>
      </c>
      <c r="B61" s="345" t="s">
        <v>2650</v>
      </c>
      <c r="C61" s="346"/>
      <c r="D61" s="346"/>
      <c r="E61" s="350" t="str">
        <f t="shared" si="4"/>
        <v/>
      </c>
      <c r="F61" s="342" t="str">
        <f t="shared" si="9"/>
        <v>否</v>
      </c>
      <c r="G61" s="326" t="str">
        <f t="shared" si="10"/>
        <v>项</v>
      </c>
    </row>
    <row r="62" ht="36" customHeight="1" spans="1:7">
      <c r="A62" s="344" t="s">
        <v>2651</v>
      </c>
      <c r="B62" s="345" t="s">
        <v>2652</v>
      </c>
      <c r="C62" s="346"/>
      <c r="D62" s="346"/>
      <c r="E62" s="350" t="str">
        <f t="shared" si="4"/>
        <v/>
      </c>
      <c r="F62" s="342" t="str">
        <f t="shared" si="9"/>
        <v>否</v>
      </c>
      <c r="G62" s="326" t="str">
        <f t="shared" si="10"/>
        <v>项</v>
      </c>
    </row>
    <row r="63" ht="36" customHeight="1" spans="1:7">
      <c r="A63" s="338" t="s">
        <v>2653</v>
      </c>
      <c r="B63" s="348" t="s">
        <v>2654</v>
      </c>
      <c r="C63" s="349"/>
      <c r="D63" s="349"/>
      <c r="E63" s="350" t="str">
        <f t="shared" si="4"/>
        <v/>
      </c>
      <c r="F63" s="342" t="str">
        <f t="shared" si="9"/>
        <v>否</v>
      </c>
      <c r="G63" s="326" t="str">
        <f t="shared" si="10"/>
        <v>款</v>
      </c>
    </row>
    <row r="64" ht="36" customHeight="1" spans="1:7">
      <c r="A64" s="344" t="s">
        <v>2655</v>
      </c>
      <c r="B64" s="345" t="s">
        <v>2599</v>
      </c>
      <c r="C64" s="346"/>
      <c r="D64" s="346"/>
      <c r="E64" s="350" t="str">
        <f t="shared" si="4"/>
        <v/>
      </c>
      <c r="F64" s="342" t="str">
        <f t="shared" si="9"/>
        <v>否</v>
      </c>
      <c r="G64" s="326" t="str">
        <f t="shared" si="10"/>
        <v>项</v>
      </c>
    </row>
    <row r="65" ht="36" customHeight="1" spans="1:7">
      <c r="A65" s="344" t="s">
        <v>2656</v>
      </c>
      <c r="B65" s="345" t="s">
        <v>2601</v>
      </c>
      <c r="C65" s="346"/>
      <c r="D65" s="346"/>
      <c r="E65" s="350" t="str">
        <f t="shared" si="4"/>
        <v/>
      </c>
      <c r="F65" s="342" t="str">
        <f t="shared" si="9"/>
        <v>否</v>
      </c>
      <c r="G65" s="326" t="str">
        <f t="shared" si="10"/>
        <v>项</v>
      </c>
    </row>
    <row r="66" ht="36" customHeight="1" spans="1:7">
      <c r="A66" s="344" t="s">
        <v>2657</v>
      </c>
      <c r="B66" s="345" t="s">
        <v>2658</v>
      </c>
      <c r="C66" s="346"/>
      <c r="D66" s="346"/>
      <c r="E66" s="350" t="str">
        <f t="shared" si="4"/>
        <v/>
      </c>
      <c r="F66" s="342" t="str">
        <f t="shared" si="9"/>
        <v>否</v>
      </c>
      <c r="G66" s="326" t="str">
        <f t="shared" si="10"/>
        <v>项</v>
      </c>
    </row>
    <row r="67" ht="36" customHeight="1" spans="1:7">
      <c r="A67" s="338" t="s">
        <v>2659</v>
      </c>
      <c r="B67" s="348" t="s">
        <v>2660</v>
      </c>
      <c r="C67" s="349"/>
      <c r="D67" s="349"/>
      <c r="E67" s="350" t="str">
        <f t="shared" si="4"/>
        <v/>
      </c>
      <c r="F67" s="342" t="str">
        <f t="shared" si="9"/>
        <v>否</v>
      </c>
      <c r="G67" s="326" t="str">
        <f t="shared" si="10"/>
        <v>款</v>
      </c>
    </row>
    <row r="68" ht="36" customHeight="1" spans="1:7">
      <c r="A68" s="344" t="s">
        <v>2661</v>
      </c>
      <c r="B68" s="345" t="s">
        <v>2599</v>
      </c>
      <c r="C68" s="346"/>
      <c r="D68" s="346"/>
      <c r="E68" s="350" t="str">
        <f t="shared" si="4"/>
        <v/>
      </c>
      <c r="F68" s="342" t="str">
        <f t="shared" si="9"/>
        <v>否</v>
      </c>
      <c r="G68" s="326" t="str">
        <f t="shared" si="10"/>
        <v>项</v>
      </c>
    </row>
    <row r="69" ht="36" customHeight="1" spans="1:7">
      <c r="A69" s="344" t="s">
        <v>2662</v>
      </c>
      <c r="B69" s="345" t="s">
        <v>2601</v>
      </c>
      <c r="C69" s="346"/>
      <c r="D69" s="346"/>
      <c r="E69" s="350" t="str">
        <f t="shared" si="4"/>
        <v/>
      </c>
      <c r="F69" s="342" t="str">
        <f t="shared" si="9"/>
        <v>否</v>
      </c>
      <c r="G69" s="326" t="str">
        <f t="shared" si="10"/>
        <v>项</v>
      </c>
    </row>
    <row r="70" ht="36" customHeight="1" spans="1:7">
      <c r="A70" s="344" t="s">
        <v>2663</v>
      </c>
      <c r="B70" s="345" t="s">
        <v>2664</v>
      </c>
      <c r="C70" s="346"/>
      <c r="D70" s="346"/>
      <c r="E70" s="350" t="str">
        <f t="shared" si="4"/>
        <v/>
      </c>
      <c r="F70" s="342" t="str">
        <f t="shared" si="9"/>
        <v>否</v>
      </c>
      <c r="G70" s="326" t="str">
        <f t="shared" si="10"/>
        <v>项</v>
      </c>
    </row>
    <row r="71" ht="36" customHeight="1" spans="1:7">
      <c r="A71" s="338" t="s">
        <v>2665</v>
      </c>
      <c r="B71" s="348" t="s">
        <v>2666</v>
      </c>
      <c r="C71" s="349"/>
      <c r="D71" s="349"/>
      <c r="E71" s="350" t="str">
        <f t="shared" si="4"/>
        <v/>
      </c>
      <c r="F71" s="342" t="str">
        <f t="shared" si="9"/>
        <v>否</v>
      </c>
      <c r="G71" s="326" t="str">
        <f t="shared" si="10"/>
        <v>款</v>
      </c>
    </row>
    <row r="72" ht="36" customHeight="1" spans="1:7">
      <c r="A72" s="344" t="s">
        <v>2667</v>
      </c>
      <c r="B72" s="345" t="s">
        <v>2636</v>
      </c>
      <c r="C72" s="346"/>
      <c r="D72" s="346"/>
      <c r="E72" s="350" t="str">
        <f t="shared" si="4"/>
        <v/>
      </c>
      <c r="F72" s="342" t="str">
        <f t="shared" si="9"/>
        <v>否</v>
      </c>
      <c r="G72" s="326" t="str">
        <f t="shared" si="10"/>
        <v>项</v>
      </c>
    </row>
    <row r="73" ht="36" customHeight="1" spans="1:7">
      <c r="A73" s="344" t="s">
        <v>2668</v>
      </c>
      <c r="B73" s="345" t="s">
        <v>2638</v>
      </c>
      <c r="C73" s="346"/>
      <c r="D73" s="346"/>
      <c r="E73" s="350" t="str">
        <f t="shared" si="4"/>
        <v/>
      </c>
      <c r="F73" s="342" t="str">
        <f t="shared" si="9"/>
        <v>否</v>
      </c>
      <c r="G73" s="326" t="str">
        <f t="shared" si="10"/>
        <v>项</v>
      </c>
    </row>
    <row r="74" ht="36" customHeight="1" spans="1:7">
      <c r="A74" s="344" t="s">
        <v>2669</v>
      </c>
      <c r="B74" s="345" t="s">
        <v>2640</v>
      </c>
      <c r="C74" s="346"/>
      <c r="D74" s="346"/>
      <c r="E74" s="350" t="str">
        <f t="shared" si="4"/>
        <v/>
      </c>
      <c r="F74" s="342" t="str">
        <f t="shared" si="9"/>
        <v>否</v>
      </c>
      <c r="G74" s="326" t="str">
        <f t="shared" si="10"/>
        <v>项</v>
      </c>
    </row>
    <row r="75" ht="36" customHeight="1" spans="1:7">
      <c r="A75" s="344" t="s">
        <v>2670</v>
      </c>
      <c r="B75" s="345" t="s">
        <v>2642</v>
      </c>
      <c r="C75" s="346"/>
      <c r="D75" s="346"/>
      <c r="E75" s="350" t="str">
        <f t="shared" si="4"/>
        <v/>
      </c>
      <c r="F75" s="342" t="str">
        <f t="shared" si="9"/>
        <v>否</v>
      </c>
      <c r="G75" s="326" t="str">
        <f t="shared" si="10"/>
        <v>项</v>
      </c>
    </row>
    <row r="76" ht="36" customHeight="1" spans="1:7">
      <c r="A76" s="344" t="s">
        <v>2671</v>
      </c>
      <c r="B76" s="345" t="s">
        <v>2672</v>
      </c>
      <c r="C76" s="346"/>
      <c r="D76" s="346"/>
      <c r="E76" s="350" t="str">
        <f t="shared" si="4"/>
        <v/>
      </c>
      <c r="F76" s="342" t="str">
        <f t="shared" si="9"/>
        <v>否</v>
      </c>
      <c r="G76" s="326" t="str">
        <f t="shared" si="10"/>
        <v>项</v>
      </c>
    </row>
    <row r="77" ht="36" customHeight="1" spans="1:7">
      <c r="A77" s="338" t="s">
        <v>2673</v>
      </c>
      <c r="B77" s="348" t="s">
        <v>2674</v>
      </c>
      <c r="C77" s="349"/>
      <c r="D77" s="349"/>
      <c r="E77" s="350" t="str">
        <f t="shared" si="4"/>
        <v/>
      </c>
      <c r="F77" s="342" t="str">
        <f t="shared" si="9"/>
        <v>否</v>
      </c>
      <c r="G77" s="326" t="str">
        <f t="shared" si="10"/>
        <v>款</v>
      </c>
    </row>
    <row r="78" ht="36" customHeight="1" spans="1:7">
      <c r="A78" s="344" t="s">
        <v>2675</v>
      </c>
      <c r="B78" s="345" t="s">
        <v>2648</v>
      </c>
      <c r="C78" s="346"/>
      <c r="D78" s="346"/>
      <c r="E78" s="350" t="str">
        <f t="shared" si="4"/>
        <v/>
      </c>
      <c r="F78" s="342" t="str">
        <f t="shared" si="9"/>
        <v>否</v>
      </c>
      <c r="G78" s="326" t="str">
        <f t="shared" si="10"/>
        <v>项</v>
      </c>
    </row>
    <row r="79" ht="36" customHeight="1" spans="1:7">
      <c r="A79" s="344" t="s">
        <v>2676</v>
      </c>
      <c r="B79" s="345" t="s">
        <v>2677</v>
      </c>
      <c r="C79" s="346"/>
      <c r="D79" s="346"/>
      <c r="E79" s="350" t="str">
        <f t="shared" si="4"/>
        <v/>
      </c>
      <c r="F79" s="342" t="str">
        <f t="shared" si="9"/>
        <v>否</v>
      </c>
      <c r="G79" s="326" t="str">
        <f t="shared" si="10"/>
        <v>项</v>
      </c>
    </row>
    <row r="80" ht="36" customHeight="1" spans="1:7">
      <c r="A80" s="338" t="s">
        <v>2678</v>
      </c>
      <c r="B80" s="348" t="s">
        <v>2679</v>
      </c>
      <c r="C80" s="349"/>
      <c r="D80" s="349"/>
      <c r="E80" s="350" t="str">
        <f t="shared" ref="E80:E143" si="11">IF(C80&gt;0,D80/C80-1,IF(C80&lt;0,-(D80/C80-1),""))</f>
        <v/>
      </c>
      <c r="F80" s="342" t="str">
        <f t="shared" si="9"/>
        <v>否</v>
      </c>
      <c r="G80" s="326" t="str">
        <f t="shared" si="10"/>
        <v>款</v>
      </c>
    </row>
    <row r="81" ht="36" customHeight="1" spans="1:7">
      <c r="A81" s="344" t="s">
        <v>2680</v>
      </c>
      <c r="B81" s="345" t="s">
        <v>2599</v>
      </c>
      <c r="C81" s="346"/>
      <c r="D81" s="346"/>
      <c r="E81" s="350" t="str">
        <f t="shared" si="11"/>
        <v/>
      </c>
      <c r="F81" s="342" t="str">
        <f t="shared" si="9"/>
        <v>否</v>
      </c>
      <c r="G81" s="326" t="str">
        <f t="shared" si="10"/>
        <v>项</v>
      </c>
    </row>
    <row r="82" ht="36" customHeight="1" spans="1:7">
      <c r="A82" s="344" t="s">
        <v>2681</v>
      </c>
      <c r="B82" s="345" t="s">
        <v>2601</v>
      </c>
      <c r="C82" s="346"/>
      <c r="D82" s="346"/>
      <c r="E82" s="350" t="str">
        <f t="shared" si="11"/>
        <v/>
      </c>
      <c r="F82" s="342" t="str">
        <f t="shared" si="9"/>
        <v>否</v>
      </c>
      <c r="G82" s="326" t="str">
        <f t="shared" si="10"/>
        <v>项</v>
      </c>
    </row>
    <row r="83" ht="36" customHeight="1" spans="1:7">
      <c r="A83" s="344" t="s">
        <v>2682</v>
      </c>
      <c r="B83" s="345" t="s">
        <v>2603</v>
      </c>
      <c r="C83" s="346"/>
      <c r="D83" s="346"/>
      <c r="E83" s="350" t="str">
        <f t="shared" si="11"/>
        <v/>
      </c>
      <c r="F83" s="342" t="str">
        <f t="shared" si="9"/>
        <v>否</v>
      </c>
      <c r="G83" s="326" t="str">
        <f t="shared" si="10"/>
        <v>项</v>
      </c>
    </row>
    <row r="84" ht="36" customHeight="1" spans="1:7">
      <c r="A84" s="344" t="s">
        <v>2683</v>
      </c>
      <c r="B84" s="345" t="s">
        <v>2605</v>
      </c>
      <c r="C84" s="346"/>
      <c r="D84" s="346"/>
      <c r="E84" s="350" t="str">
        <f t="shared" si="11"/>
        <v/>
      </c>
      <c r="F84" s="342" t="str">
        <f t="shared" si="9"/>
        <v>否</v>
      </c>
      <c r="G84" s="326" t="str">
        <f t="shared" si="10"/>
        <v>项</v>
      </c>
    </row>
    <row r="85" ht="36" customHeight="1" spans="1:7">
      <c r="A85" s="344" t="s">
        <v>2684</v>
      </c>
      <c r="B85" s="345" t="s">
        <v>2611</v>
      </c>
      <c r="C85" s="346"/>
      <c r="D85" s="346"/>
      <c r="E85" s="350" t="str">
        <f t="shared" si="11"/>
        <v/>
      </c>
      <c r="F85" s="342" t="str">
        <f t="shared" si="9"/>
        <v>否</v>
      </c>
      <c r="G85" s="326" t="str">
        <f t="shared" si="10"/>
        <v>项</v>
      </c>
    </row>
    <row r="86" ht="36" customHeight="1" spans="1:7">
      <c r="A86" s="344" t="s">
        <v>2685</v>
      </c>
      <c r="B86" s="345" t="s">
        <v>2615</v>
      </c>
      <c r="C86" s="346"/>
      <c r="D86" s="346"/>
      <c r="E86" s="350" t="str">
        <f t="shared" si="11"/>
        <v/>
      </c>
      <c r="F86" s="342" t="str">
        <f t="shared" si="9"/>
        <v>否</v>
      </c>
      <c r="G86" s="326" t="str">
        <f t="shared" si="10"/>
        <v>项</v>
      </c>
    </row>
    <row r="87" ht="36" customHeight="1" spans="1:7">
      <c r="A87" s="344" t="s">
        <v>2686</v>
      </c>
      <c r="B87" s="345" t="s">
        <v>2617</v>
      </c>
      <c r="C87" s="346"/>
      <c r="D87" s="346"/>
      <c r="E87" s="350" t="str">
        <f t="shared" si="11"/>
        <v/>
      </c>
      <c r="F87" s="342" t="str">
        <f t="shared" si="9"/>
        <v>否</v>
      </c>
      <c r="G87" s="326" t="str">
        <f t="shared" si="10"/>
        <v>项</v>
      </c>
    </row>
    <row r="88" ht="36" customHeight="1" spans="1:7">
      <c r="A88" s="344" t="s">
        <v>2687</v>
      </c>
      <c r="B88" s="345" t="s">
        <v>2688</v>
      </c>
      <c r="C88" s="346"/>
      <c r="D88" s="346"/>
      <c r="E88" s="350" t="str">
        <f t="shared" si="11"/>
        <v/>
      </c>
      <c r="F88" s="342" t="str">
        <f t="shared" si="9"/>
        <v>否</v>
      </c>
      <c r="G88" s="326" t="str">
        <f t="shared" si="10"/>
        <v>项</v>
      </c>
    </row>
    <row r="89" ht="36" customHeight="1" spans="1:7">
      <c r="A89" s="338" t="s">
        <v>93</v>
      </c>
      <c r="B89" s="339" t="s">
        <v>2689</v>
      </c>
      <c r="C89" s="340">
        <v>41</v>
      </c>
      <c r="D89" s="340"/>
      <c r="E89" s="341">
        <f t="shared" si="11"/>
        <v>-1</v>
      </c>
      <c r="F89" s="342" t="str">
        <f t="shared" si="9"/>
        <v>是</v>
      </c>
      <c r="G89" s="326" t="str">
        <f t="shared" si="10"/>
        <v>类</v>
      </c>
    </row>
    <row r="90" ht="36" customHeight="1" spans="1:7">
      <c r="A90" s="338" t="s">
        <v>2690</v>
      </c>
      <c r="B90" s="339" t="s">
        <v>2691</v>
      </c>
      <c r="C90" s="340">
        <v>41</v>
      </c>
      <c r="D90" s="340"/>
      <c r="E90" s="341">
        <f t="shared" si="11"/>
        <v>-1</v>
      </c>
      <c r="F90" s="342" t="str">
        <f t="shared" si="9"/>
        <v>是</v>
      </c>
      <c r="G90" s="326" t="str">
        <f t="shared" si="10"/>
        <v>款</v>
      </c>
    </row>
    <row r="91" ht="36" customHeight="1" spans="1:7">
      <c r="A91" s="344" t="s">
        <v>2692</v>
      </c>
      <c r="B91" s="345" t="s">
        <v>2693</v>
      </c>
      <c r="C91" s="346"/>
      <c r="D91" s="346"/>
      <c r="E91" s="350" t="str">
        <f t="shared" si="11"/>
        <v/>
      </c>
      <c r="F91" s="342" t="str">
        <f t="shared" si="9"/>
        <v>否</v>
      </c>
      <c r="G91" s="326" t="str">
        <f t="shared" si="10"/>
        <v>项</v>
      </c>
    </row>
    <row r="92" ht="36" customHeight="1" spans="1:7">
      <c r="A92" s="344" t="s">
        <v>2694</v>
      </c>
      <c r="B92" s="345" t="s">
        <v>2695</v>
      </c>
      <c r="C92" s="346"/>
      <c r="D92" s="346"/>
      <c r="E92" s="350" t="str">
        <f t="shared" si="11"/>
        <v/>
      </c>
      <c r="F92" s="342" t="str">
        <f t="shared" si="9"/>
        <v>否</v>
      </c>
      <c r="G92" s="326" t="str">
        <f t="shared" si="10"/>
        <v>项</v>
      </c>
    </row>
    <row r="93" ht="36" customHeight="1" spans="1:7">
      <c r="A93" s="344" t="s">
        <v>2696</v>
      </c>
      <c r="B93" s="345" t="s">
        <v>2697</v>
      </c>
      <c r="C93" s="346"/>
      <c r="D93" s="346"/>
      <c r="E93" s="350" t="str">
        <f t="shared" si="11"/>
        <v/>
      </c>
      <c r="F93" s="342" t="str">
        <f t="shared" si="9"/>
        <v>否</v>
      </c>
      <c r="G93" s="326" t="str">
        <f t="shared" si="10"/>
        <v>项</v>
      </c>
    </row>
    <row r="94" ht="36" customHeight="1" spans="1:7">
      <c r="A94" s="344" t="s">
        <v>2698</v>
      </c>
      <c r="B94" s="343" t="s">
        <v>2699</v>
      </c>
      <c r="C94" s="347">
        <v>41</v>
      </c>
      <c r="D94" s="347"/>
      <c r="E94" s="350">
        <f t="shared" si="11"/>
        <v>-1</v>
      </c>
      <c r="F94" s="342" t="str">
        <f t="shared" si="9"/>
        <v>是</v>
      </c>
      <c r="G94" s="326" t="str">
        <f t="shared" si="10"/>
        <v>项</v>
      </c>
    </row>
    <row r="95" ht="36" customHeight="1" spans="1:7">
      <c r="A95" s="338" t="s">
        <v>2700</v>
      </c>
      <c r="B95" s="348" t="s">
        <v>2701</v>
      </c>
      <c r="C95" s="349"/>
      <c r="D95" s="349"/>
      <c r="E95" s="350" t="str">
        <f t="shared" si="11"/>
        <v/>
      </c>
      <c r="F95" s="342" t="str">
        <f t="shared" si="9"/>
        <v>否</v>
      </c>
      <c r="G95" s="326" t="str">
        <f t="shared" si="10"/>
        <v>款</v>
      </c>
    </row>
    <row r="96" ht="36" customHeight="1" spans="1:7">
      <c r="A96" s="344" t="s">
        <v>2702</v>
      </c>
      <c r="B96" s="345" t="s">
        <v>2693</v>
      </c>
      <c r="C96" s="346"/>
      <c r="D96" s="346"/>
      <c r="E96" s="350" t="str">
        <f t="shared" si="11"/>
        <v/>
      </c>
      <c r="F96" s="342" t="str">
        <f t="shared" si="9"/>
        <v>否</v>
      </c>
      <c r="G96" s="326" t="str">
        <f t="shared" si="10"/>
        <v>项</v>
      </c>
    </row>
    <row r="97" ht="36" customHeight="1" spans="1:7">
      <c r="A97" s="344" t="s">
        <v>2703</v>
      </c>
      <c r="B97" s="345" t="s">
        <v>2695</v>
      </c>
      <c r="C97" s="346"/>
      <c r="D97" s="346"/>
      <c r="E97" s="350" t="str">
        <f t="shared" si="11"/>
        <v/>
      </c>
      <c r="F97" s="342" t="str">
        <f t="shared" si="9"/>
        <v>否</v>
      </c>
      <c r="G97" s="326" t="str">
        <f t="shared" si="10"/>
        <v>项</v>
      </c>
    </row>
    <row r="98" ht="36" customHeight="1" spans="1:7">
      <c r="A98" s="344" t="s">
        <v>2704</v>
      </c>
      <c r="B98" s="345" t="s">
        <v>2705</v>
      </c>
      <c r="C98" s="346"/>
      <c r="D98" s="346"/>
      <c r="E98" s="350" t="str">
        <f t="shared" si="11"/>
        <v/>
      </c>
      <c r="F98" s="342" t="str">
        <f t="shared" si="9"/>
        <v>否</v>
      </c>
      <c r="G98" s="326" t="str">
        <f t="shared" si="10"/>
        <v>项</v>
      </c>
    </row>
    <row r="99" ht="36" customHeight="1" spans="1:7">
      <c r="A99" s="344" t="s">
        <v>2706</v>
      </c>
      <c r="B99" s="345" t="s">
        <v>2707</v>
      </c>
      <c r="C99" s="346"/>
      <c r="D99" s="346"/>
      <c r="E99" s="350" t="str">
        <f t="shared" si="11"/>
        <v/>
      </c>
      <c r="F99" s="342" t="str">
        <f t="shared" si="9"/>
        <v>否</v>
      </c>
      <c r="G99" s="326" t="str">
        <f t="shared" si="10"/>
        <v>项</v>
      </c>
    </row>
    <row r="100" ht="36" customHeight="1" spans="1:7">
      <c r="A100" s="338" t="s">
        <v>2708</v>
      </c>
      <c r="B100" s="339" t="s">
        <v>2709</v>
      </c>
      <c r="C100" s="340"/>
      <c r="D100" s="340"/>
      <c r="E100" s="350" t="str">
        <f t="shared" si="11"/>
        <v/>
      </c>
      <c r="F100" s="342" t="str">
        <f t="shared" si="9"/>
        <v>否</v>
      </c>
      <c r="G100" s="326" t="str">
        <f t="shared" si="10"/>
        <v>款</v>
      </c>
    </row>
    <row r="101" ht="36" customHeight="1" spans="1:7">
      <c r="A101" s="344" t="s">
        <v>2710</v>
      </c>
      <c r="B101" s="345" t="s">
        <v>2711</v>
      </c>
      <c r="C101" s="346"/>
      <c r="D101" s="346"/>
      <c r="E101" s="350" t="str">
        <f t="shared" si="11"/>
        <v/>
      </c>
      <c r="F101" s="342" t="str">
        <f t="shared" si="9"/>
        <v>否</v>
      </c>
      <c r="G101" s="326" t="str">
        <f t="shared" si="10"/>
        <v>项</v>
      </c>
    </row>
    <row r="102" ht="36" customHeight="1" spans="1:7">
      <c r="A102" s="344" t="s">
        <v>2712</v>
      </c>
      <c r="B102" s="345" t="s">
        <v>2713</v>
      </c>
      <c r="C102" s="346"/>
      <c r="D102" s="346"/>
      <c r="E102" s="350" t="str">
        <f t="shared" si="11"/>
        <v/>
      </c>
      <c r="F102" s="342" t="str">
        <f t="shared" si="9"/>
        <v>否</v>
      </c>
      <c r="G102" s="326" t="str">
        <f t="shared" si="10"/>
        <v>项</v>
      </c>
    </row>
    <row r="103" ht="36" customHeight="1" spans="1:7">
      <c r="A103" s="344" t="s">
        <v>2714</v>
      </c>
      <c r="B103" s="345" t="s">
        <v>2715</v>
      </c>
      <c r="C103" s="346"/>
      <c r="D103" s="346"/>
      <c r="E103" s="350" t="str">
        <f t="shared" si="11"/>
        <v/>
      </c>
      <c r="F103" s="342" t="str">
        <f t="shared" si="9"/>
        <v>否</v>
      </c>
      <c r="G103" s="326" t="str">
        <f t="shared" si="10"/>
        <v>项</v>
      </c>
    </row>
    <row r="104" ht="36" customHeight="1" spans="1:7">
      <c r="A104" s="344" t="s">
        <v>2716</v>
      </c>
      <c r="B104" s="343" t="s">
        <v>2717</v>
      </c>
      <c r="C104" s="347"/>
      <c r="D104" s="347"/>
      <c r="E104" s="350" t="str">
        <f t="shared" si="11"/>
        <v/>
      </c>
      <c r="F104" s="342" t="str">
        <f t="shared" si="9"/>
        <v>否</v>
      </c>
      <c r="G104" s="326" t="str">
        <f t="shared" si="10"/>
        <v>项</v>
      </c>
    </row>
    <row r="105" ht="36" customHeight="1" spans="1:7">
      <c r="A105" s="351">
        <v>21370</v>
      </c>
      <c r="B105" s="348" t="s">
        <v>2718</v>
      </c>
      <c r="C105" s="349"/>
      <c r="D105" s="349"/>
      <c r="E105" s="350" t="str">
        <f t="shared" si="11"/>
        <v/>
      </c>
      <c r="F105" s="342" t="str">
        <f t="shared" si="9"/>
        <v>否</v>
      </c>
      <c r="G105" s="326" t="str">
        <f t="shared" si="10"/>
        <v>款</v>
      </c>
    </row>
    <row r="106" ht="36" customHeight="1" spans="1:7">
      <c r="A106" s="352">
        <v>2137001</v>
      </c>
      <c r="B106" s="345" t="s">
        <v>2693</v>
      </c>
      <c r="C106" s="346"/>
      <c r="D106" s="346"/>
      <c r="E106" s="350" t="str">
        <f t="shared" si="11"/>
        <v/>
      </c>
      <c r="F106" s="342" t="str">
        <f t="shared" si="9"/>
        <v>否</v>
      </c>
      <c r="G106" s="326" t="str">
        <f t="shared" si="10"/>
        <v>项</v>
      </c>
    </row>
    <row r="107" ht="36" customHeight="1" spans="1:7">
      <c r="A107" s="352">
        <v>2137099</v>
      </c>
      <c r="B107" s="345" t="s">
        <v>2719</v>
      </c>
      <c r="C107" s="346"/>
      <c r="D107" s="346"/>
      <c r="E107" s="350" t="str">
        <f t="shared" si="11"/>
        <v/>
      </c>
      <c r="F107" s="342" t="str">
        <f t="shared" si="9"/>
        <v>否</v>
      </c>
      <c r="G107" s="326" t="str">
        <f t="shared" si="10"/>
        <v>项</v>
      </c>
    </row>
    <row r="108" ht="36" customHeight="1" spans="1:7">
      <c r="A108" s="351">
        <v>21371</v>
      </c>
      <c r="B108" s="348" t="s">
        <v>2720</v>
      </c>
      <c r="C108" s="349"/>
      <c r="D108" s="349"/>
      <c r="E108" s="350" t="str">
        <f t="shared" si="11"/>
        <v/>
      </c>
      <c r="F108" s="342" t="str">
        <f t="shared" si="9"/>
        <v>否</v>
      </c>
      <c r="G108" s="326" t="str">
        <f t="shared" si="10"/>
        <v>款</v>
      </c>
    </row>
    <row r="109" ht="36" customHeight="1" spans="1:7">
      <c r="A109" s="352">
        <v>2137101</v>
      </c>
      <c r="B109" s="345" t="s">
        <v>2711</v>
      </c>
      <c r="C109" s="346"/>
      <c r="D109" s="346"/>
      <c r="E109" s="350" t="str">
        <f t="shared" si="11"/>
        <v/>
      </c>
      <c r="F109" s="342" t="str">
        <f t="shared" si="9"/>
        <v>否</v>
      </c>
      <c r="G109" s="326" t="str">
        <f t="shared" si="10"/>
        <v>项</v>
      </c>
    </row>
    <row r="110" ht="36" customHeight="1" spans="1:7">
      <c r="A110" s="352">
        <v>2137102</v>
      </c>
      <c r="B110" s="345" t="s">
        <v>2721</v>
      </c>
      <c r="C110" s="346"/>
      <c r="D110" s="346"/>
      <c r="E110" s="350" t="str">
        <f t="shared" si="11"/>
        <v/>
      </c>
      <c r="F110" s="342" t="str">
        <f t="shared" si="9"/>
        <v>否</v>
      </c>
      <c r="G110" s="326" t="str">
        <f t="shared" si="10"/>
        <v>项</v>
      </c>
    </row>
    <row r="111" ht="36" customHeight="1" spans="1:7">
      <c r="A111" s="352">
        <v>2137103</v>
      </c>
      <c r="B111" s="345" t="s">
        <v>2715</v>
      </c>
      <c r="C111" s="346"/>
      <c r="D111" s="346"/>
      <c r="E111" s="350" t="str">
        <f t="shared" si="11"/>
        <v/>
      </c>
      <c r="F111" s="342" t="str">
        <f t="shared" si="9"/>
        <v>否</v>
      </c>
      <c r="G111" s="326" t="str">
        <f t="shared" si="10"/>
        <v>项</v>
      </c>
    </row>
    <row r="112" ht="36" customHeight="1" spans="1:7">
      <c r="A112" s="352">
        <v>2137199</v>
      </c>
      <c r="B112" s="345" t="s">
        <v>2722</v>
      </c>
      <c r="C112" s="346"/>
      <c r="D112" s="346"/>
      <c r="E112" s="350" t="str">
        <f t="shared" si="11"/>
        <v/>
      </c>
      <c r="F112" s="342" t="str">
        <f t="shared" si="9"/>
        <v>否</v>
      </c>
      <c r="G112" s="326" t="str">
        <f t="shared" si="10"/>
        <v>项</v>
      </c>
    </row>
    <row r="113" ht="36" customHeight="1" spans="1:7">
      <c r="A113" s="351" t="s">
        <v>2723</v>
      </c>
      <c r="B113" s="348" t="s">
        <v>2724</v>
      </c>
      <c r="C113" s="346"/>
      <c r="D113" s="346"/>
      <c r="E113" s="350" t="str">
        <f t="shared" si="11"/>
        <v/>
      </c>
      <c r="F113" s="342"/>
      <c r="G113" s="326"/>
    </row>
    <row r="114" ht="36" customHeight="1" spans="1:7">
      <c r="A114" s="352" t="s">
        <v>2725</v>
      </c>
      <c r="B114" s="345" t="s">
        <v>2726</v>
      </c>
      <c r="C114" s="346"/>
      <c r="D114" s="346"/>
      <c r="E114" s="350" t="str">
        <f t="shared" si="11"/>
        <v/>
      </c>
      <c r="F114" s="342"/>
      <c r="G114" s="326"/>
    </row>
    <row r="115" ht="36" customHeight="1" spans="1:7">
      <c r="A115" s="353" t="s">
        <v>3015</v>
      </c>
      <c r="B115" s="354" t="s">
        <v>3016</v>
      </c>
      <c r="C115" s="346"/>
      <c r="D115" s="346"/>
      <c r="E115" s="350" t="str">
        <f t="shared" si="11"/>
        <v/>
      </c>
      <c r="F115" s="342"/>
      <c r="G115" s="326"/>
    </row>
    <row r="116" ht="36" customHeight="1" spans="1:7">
      <c r="A116" s="355" t="s">
        <v>3017</v>
      </c>
      <c r="B116" s="356" t="s">
        <v>3018</v>
      </c>
      <c r="C116" s="346"/>
      <c r="D116" s="346"/>
      <c r="E116" s="350" t="str">
        <f t="shared" si="11"/>
        <v/>
      </c>
      <c r="F116" s="342"/>
      <c r="G116" s="326"/>
    </row>
    <row r="117" ht="36" customHeight="1" spans="1:7">
      <c r="A117" s="338" t="s">
        <v>95</v>
      </c>
      <c r="B117" s="339" t="s">
        <v>2727</v>
      </c>
      <c r="C117" s="340"/>
      <c r="D117" s="340"/>
      <c r="E117" s="350" t="str">
        <f t="shared" si="11"/>
        <v/>
      </c>
      <c r="F117" s="342" t="str">
        <f t="shared" ref="F117:F126" si="12">IF(LEN(A117)=3,"是",IF(B117&lt;&gt;"",IF(SUM(C117:D117)&lt;&gt;0,"是","否"),"是"))</f>
        <v>是</v>
      </c>
      <c r="G117" s="326" t="str">
        <f t="shared" ref="G117:G126" si="13">IF(LEN(A117)=3,"类",IF(LEN(A117)=5,"款","项"))</f>
        <v>类</v>
      </c>
    </row>
    <row r="118" ht="36" customHeight="1" spans="1:7">
      <c r="A118" s="338" t="s">
        <v>2728</v>
      </c>
      <c r="B118" s="348" t="s">
        <v>2729</v>
      </c>
      <c r="C118" s="349"/>
      <c r="D118" s="349"/>
      <c r="E118" s="350" t="str">
        <f t="shared" si="11"/>
        <v/>
      </c>
      <c r="F118" s="342" t="str">
        <f t="shared" si="12"/>
        <v>否</v>
      </c>
      <c r="G118" s="326" t="str">
        <f t="shared" si="13"/>
        <v>款</v>
      </c>
    </row>
    <row r="119" ht="36" customHeight="1" spans="1:7">
      <c r="A119" s="344" t="s">
        <v>2730</v>
      </c>
      <c r="B119" s="345" t="s">
        <v>2731</v>
      </c>
      <c r="C119" s="346"/>
      <c r="D119" s="346"/>
      <c r="E119" s="350" t="str">
        <f t="shared" si="11"/>
        <v/>
      </c>
      <c r="F119" s="342" t="str">
        <f t="shared" si="12"/>
        <v>否</v>
      </c>
      <c r="G119" s="326" t="str">
        <f t="shared" si="13"/>
        <v>项</v>
      </c>
    </row>
    <row r="120" ht="36" customHeight="1" spans="1:7">
      <c r="A120" s="344" t="s">
        <v>2732</v>
      </c>
      <c r="B120" s="345" t="s">
        <v>2733</v>
      </c>
      <c r="C120" s="346"/>
      <c r="D120" s="346"/>
      <c r="E120" s="350" t="str">
        <f t="shared" si="11"/>
        <v/>
      </c>
      <c r="F120" s="342" t="str">
        <f t="shared" si="12"/>
        <v>否</v>
      </c>
      <c r="G120" s="326" t="str">
        <f t="shared" si="13"/>
        <v>项</v>
      </c>
    </row>
    <row r="121" ht="36" customHeight="1" spans="1:7">
      <c r="A121" s="344" t="s">
        <v>2734</v>
      </c>
      <c r="B121" s="345" t="s">
        <v>2735</v>
      </c>
      <c r="C121" s="346"/>
      <c r="D121" s="346"/>
      <c r="E121" s="350" t="str">
        <f t="shared" si="11"/>
        <v/>
      </c>
      <c r="F121" s="342" t="str">
        <f t="shared" si="12"/>
        <v>否</v>
      </c>
      <c r="G121" s="326" t="str">
        <f t="shared" si="13"/>
        <v>项</v>
      </c>
    </row>
    <row r="122" ht="36" customHeight="1" spans="1:7">
      <c r="A122" s="344" t="s">
        <v>2736</v>
      </c>
      <c r="B122" s="345" t="s">
        <v>2737</v>
      </c>
      <c r="C122" s="346"/>
      <c r="D122" s="346"/>
      <c r="E122" s="350" t="str">
        <f t="shared" si="11"/>
        <v/>
      </c>
      <c r="F122" s="342" t="str">
        <f t="shared" si="12"/>
        <v>否</v>
      </c>
      <c r="G122" s="326" t="str">
        <f t="shared" si="13"/>
        <v>项</v>
      </c>
    </row>
    <row r="123" ht="36" customHeight="1" spans="1:7">
      <c r="A123" s="338" t="s">
        <v>2738</v>
      </c>
      <c r="B123" s="339" t="s">
        <v>2739</v>
      </c>
      <c r="C123" s="340"/>
      <c r="D123" s="340"/>
      <c r="E123" s="350" t="str">
        <f t="shared" si="11"/>
        <v/>
      </c>
      <c r="F123" s="342" t="str">
        <f t="shared" si="12"/>
        <v>否</v>
      </c>
      <c r="G123" s="326" t="str">
        <f t="shared" si="13"/>
        <v>款</v>
      </c>
    </row>
    <row r="124" ht="36" customHeight="1" spans="1:7">
      <c r="A124" s="344" t="s">
        <v>2740</v>
      </c>
      <c r="B124" s="345" t="s">
        <v>2735</v>
      </c>
      <c r="C124" s="346"/>
      <c r="D124" s="346"/>
      <c r="E124" s="350" t="str">
        <f t="shared" si="11"/>
        <v/>
      </c>
      <c r="F124" s="342" t="str">
        <f t="shared" si="12"/>
        <v>否</v>
      </c>
      <c r="G124" s="326" t="str">
        <f t="shared" si="13"/>
        <v>项</v>
      </c>
    </row>
    <row r="125" ht="36" customHeight="1" spans="1:7">
      <c r="A125" s="344" t="s">
        <v>2741</v>
      </c>
      <c r="B125" s="345" t="s">
        <v>2742</v>
      </c>
      <c r="C125" s="346"/>
      <c r="D125" s="346"/>
      <c r="E125" s="350" t="str">
        <f t="shared" si="11"/>
        <v/>
      </c>
      <c r="F125" s="342" t="str">
        <f t="shared" si="12"/>
        <v>否</v>
      </c>
      <c r="G125" s="326" t="str">
        <f t="shared" si="13"/>
        <v>项</v>
      </c>
    </row>
    <row r="126" ht="36" customHeight="1" spans="1:7">
      <c r="A126" s="344" t="s">
        <v>2743</v>
      </c>
      <c r="B126" s="345" t="s">
        <v>2744</v>
      </c>
      <c r="C126" s="346"/>
      <c r="D126" s="346"/>
      <c r="E126" s="350" t="str">
        <f t="shared" si="11"/>
        <v/>
      </c>
      <c r="F126" s="342" t="str">
        <f t="shared" si="12"/>
        <v>否</v>
      </c>
      <c r="G126" s="326" t="str">
        <f t="shared" si="13"/>
        <v>项</v>
      </c>
    </row>
    <row r="127" ht="36" customHeight="1" spans="1:7">
      <c r="A127" s="344" t="s">
        <v>2745</v>
      </c>
      <c r="B127" s="343" t="s">
        <v>2746</v>
      </c>
      <c r="C127" s="347"/>
      <c r="D127" s="347"/>
      <c r="E127" s="350" t="str">
        <f t="shared" si="11"/>
        <v/>
      </c>
      <c r="F127" s="342" t="str">
        <f t="shared" ref="F127:F190" si="14">IF(LEN(A127)=3,"是",IF(B127&lt;&gt;"",IF(SUM(C127:D127)&lt;&gt;0,"是","否"),"是"))</f>
        <v>否</v>
      </c>
      <c r="G127" s="326" t="str">
        <f t="shared" ref="G127:G190" si="15">IF(LEN(A127)=3,"类",IF(LEN(A127)=5,"款","项"))</f>
        <v>项</v>
      </c>
    </row>
    <row r="128" ht="36" customHeight="1" spans="1:7">
      <c r="A128" s="338" t="s">
        <v>2747</v>
      </c>
      <c r="B128" s="339" t="s">
        <v>2748</v>
      </c>
      <c r="C128" s="340"/>
      <c r="D128" s="340"/>
      <c r="E128" s="350" t="str">
        <f t="shared" si="11"/>
        <v/>
      </c>
      <c r="F128" s="342" t="str">
        <f t="shared" si="14"/>
        <v>否</v>
      </c>
      <c r="G128" s="326" t="str">
        <f t="shared" si="15"/>
        <v>款</v>
      </c>
    </row>
    <row r="129" ht="36" customHeight="1" spans="1:7">
      <c r="A129" s="344" t="s">
        <v>2749</v>
      </c>
      <c r="B129" s="345" t="s">
        <v>2750</v>
      </c>
      <c r="C129" s="346"/>
      <c r="D129" s="346"/>
      <c r="E129" s="350" t="str">
        <f t="shared" si="11"/>
        <v/>
      </c>
      <c r="F129" s="342" t="str">
        <f t="shared" si="14"/>
        <v>否</v>
      </c>
      <c r="G129" s="326" t="str">
        <f t="shared" si="15"/>
        <v>项</v>
      </c>
    </row>
    <row r="130" ht="36" customHeight="1" spans="1:7">
      <c r="A130" s="344" t="s">
        <v>2751</v>
      </c>
      <c r="B130" s="343" t="s">
        <v>2752</v>
      </c>
      <c r="C130" s="347"/>
      <c r="D130" s="347"/>
      <c r="E130" s="350" t="str">
        <f t="shared" si="11"/>
        <v/>
      </c>
      <c r="F130" s="342" t="str">
        <f t="shared" si="14"/>
        <v>否</v>
      </c>
      <c r="G130" s="326" t="str">
        <f t="shared" si="15"/>
        <v>项</v>
      </c>
    </row>
    <row r="131" ht="36" customHeight="1" spans="1:7">
      <c r="A131" s="344" t="s">
        <v>2753</v>
      </c>
      <c r="B131" s="343" t="s">
        <v>2754</v>
      </c>
      <c r="C131" s="347"/>
      <c r="D131" s="347"/>
      <c r="E131" s="350" t="str">
        <f t="shared" si="11"/>
        <v/>
      </c>
      <c r="F131" s="342" t="str">
        <f t="shared" si="14"/>
        <v>否</v>
      </c>
      <c r="G131" s="326" t="str">
        <f t="shared" si="15"/>
        <v>项</v>
      </c>
    </row>
    <row r="132" ht="36" customHeight="1" spans="1:7">
      <c r="A132" s="344" t="s">
        <v>2755</v>
      </c>
      <c r="B132" s="345" t="s">
        <v>2756</v>
      </c>
      <c r="C132" s="346"/>
      <c r="D132" s="346"/>
      <c r="E132" s="350" t="str">
        <f t="shared" si="11"/>
        <v/>
      </c>
      <c r="F132" s="342" t="str">
        <f t="shared" si="14"/>
        <v>否</v>
      </c>
      <c r="G132" s="326" t="str">
        <f t="shared" si="15"/>
        <v>项</v>
      </c>
    </row>
    <row r="133" ht="36" customHeight="1" spans="1:7">
      <c r="A133" s="338" t="s">
        <v>2757</v>
      </c>
      <c r="B133" s="348" t="s">
        <v>2758</v>
      </c>
      <c r="C133" s="349"/>
      <c r="D133" s="349"/>
      <c r="E133" s="350" t="str">
        <f t="shared" si="11"/>
        <v/>
      </c>
      <c r="F133" s="342" t="str">
        <f t="shared" si="14"/>
        <v>否</v>
      </c>
      <c r="G133" s="326" t="str">
        <f t="shared" si="15"/>
        <v>款</v>
      </c>
    </row>
    <row r="134" ht="36" customHeight="1" spans="1:7">
      <c r="A134" s="344" t="s">
        <v>2759</v>
      </c>
      <c r="B134" s="345" t="s">
        <v>2760</v>
      </c>
      <c r="C134" s="346"/>
      <c r="D134" s="346"/>
      <c r="E134" s="350" t="str">
        <f t="shared" si="11"/>
        <v/>
      </c>
      <c r="F134" s="342" t="str">
        <f t="shared" si="14"/>
        <v>否</v>
      </c>
      <c r="G134" s="326" t="str">
        <f t="shared" si="15"/>
        <v>项</v>
      </c>
    </row>
    <row r="135" ht="36" customHeight="1" spans="1:7">
      <c r="A135" s="344" t="s">
        <v>2761</v>
      </c>
      <c r="B135" s="345" t="s">
        <v>2762</v>
      </c>
      <c r="C135" s="346"/>
      <c r="D135" s="346"/>
      <c r="E135" s="350" t="str">
        <f t="shared" si="11"/>
        <v/>
      </c>
      <c r="F135" s="342" t="str">
        <f t="shared" si="14"/>
        <v>否</v>
      </c>
      <c r="G135" s="326" t="str">
        <f t="shared" si="15"/>
        <v>项</v>
      </c>
    </row>
    <row r="136" ht="36" customHeight="1" spans="1:7">
      <c r="A136" s="344" t="s">
        <v>2763</v>
      </c>
      <c r="B136" s="345" t="s">
        <v>2764</v>
      </c>
      <c r="C136" s="346"/>
      <c r="D136" s="346"/>
      <c r="E136" s="350" t="str">
        <f t="shared" si="11"/>
        <v/>
      </c>
      <c r="F136" s="342" t="str">
        <f t="shared" si="14"/>
        <v>否</v>
      </c>
      <c r="G136" s="326" t="str">
        <f t="shared" si="15"/>
        <v>项</v>
      </c>
    </row>
    <row r="137" ht="36" customHeight="1" spans="1:7">
      <c r="A137" s="344" t="s">
        <v>2765</v>
      </c>
      <c r="B137" s="345" t="s">
        <v>2766</v>
      </c>
      <c r="C137" s="346"/>
      <c r="D137" s="346"/>
      <c r="E137" s="350" t="str">
        <f t="shared" si="11"/>
        <v/>
      </c>
      <c r="F137" s="342" t="str">
        <f t="shared" si="14"/>
        <v>否</v>
      </c>
      <c r="G137" s="326" t="str">
        <f t="shared" si="15"/>
        <v>项</v>
      </c>
    </row>
    <row r="138" ht="36" customHeight="1" spans="1:7">
      <c r="A138" s="344" t="s">
        <v>2767</v>
      </c>
      <c r="B138" s="345" t="s">
        <v>2768</v>
      </c>
      <c r="C138" s="346"/>
      <c r="D138" s="346"/>
      <c r="E138" s="350" t="str">
        <f t="shared" si="11"/>
        <v/>
      </c>
      <c r="F138" s="342" t="str">
        <f t="shared" si="14"/>
        <v>否</v>
      </c>
      <c r="G138" s="326" t="str">
        <f t="shared" si="15"/>
        <v>项</v>
      </c>
    </row>
    <row r="139" ht="36" customHeight="1" spans="1:7">
      <c r="A139" s="344" t="s">
        <v>2769</v>
      </c>
      <c r="B139" s="345" t="s">
        <v>2770</v>
      </c>
      <c r="C139" s="346"/>
      <c r="D139" s="346"/>
      <c r="E139" s="350" t="str">
        <f t="shared" si="11"/>
        <v/>
      </c>
      <c r="F139" s="342" t="str">
        <f t="shared" si="14"/>
        <v>否</v>
      </c>
      <c r="G139" s="326" t="str">
        <f t="shared" si="15"/>
        <v>项</v>
      </c>
    </row>
    <row r="140" ht="36" customHeight="1" spans="1:7">
      <c r="A140" s="344" t="s">
        <v>2771</v>
      </c>
      <c r="B140" s="345" t="s">
        <v>2772</v>
      </c>
      <c r="C140" s="346"/>
      <c r="D140" s="346"/>
      <c r="E140" s="350" t="str">
        <f t="shared" si="11"/>
        <v/>
      </c>
      <c r="F140" s="342" t="str">
        <f t="shared" si="14"/>
        <v>否</v>
      </c>
      <c r="G140" s="326" t="str">
        <f t="shared" si="15"/>
        <v>项</v>
      </c>
    </row>
    <row r="141" ht="36" customHeight="1" spans="1:7">
      <c r="A141" s="344" t="s">
        <v>2773</v>
      </c>
      <c r="B141" s="345" t="s">
        <v>2774</v>
      </c>
      <c r="C141" s="346"/>
      <c r="D141" s="346"/>
      <c r="E141" s="350" t="str">
        <f t="shared" si="11"/>
        <v/>
      </c>
      <c r="F141" s="342" t="str">
        <f t="shared" si="14"/>
        <v>否</v>
      </c>
      <c r="G141" s="326" t="str">
        <f t="shared" si="15"/>
        <v>项</v>
      </c>
    </row>
    <row r="142" ht="36" customHeight="1" spans="1:7">
      <c r="A142" s="338" t="s">
        <v>2775</v>
      </c>
      <c r="B142" s="348" t="s">
        <v>2776</v>
      </c>
      <c r="C142" s="349"/>
      <c r="D142" s="349"/>
      <c r="E142" s="350" t="str">
        <f t="shared" si="11"/>
        <v/>
      </c>
      <c r="F142" s="342" t="str">
        <f t="shared" si="14"/>
        <v>否</v>
      </c>
      <c r="G142" s="326" t="str">
        <f t="shared" si="15"/>
        <v>款</v>
      </c>
    </row>
    <row r="143" ht="36" customHeight="1" spans="1:7">
      <c r="A143" s="344" t="s">
        <v>2777</v>
      </c>
      <c r="B143" s="345" t="s">
        <v>2778</v>
      </c>
      <c r="C143" s="346"/>
      <c r="D143" s="346"/>
      <c r="E143" s="350" t="str">
        <f t="shared" si="11"/>
        <v/>
      </c>
      <c r="F143" s="342" t="str">
        <f t="shared" si="14"/>
        <v>否</v>
      </c>
      <c r="G143" s="326" t="str">
        <f t="shared" si="15"/>
        <v>项</v>
      </c>
    </row>
    <row r="144" ht="36" customHeight="1" spans="1:7">
      <c r="A144" s="344" t="s">
        <v>2779</v>
      </c>
      <c r="B144" s="345" t="s">
        <v>2780</v>
      </c>
      <c r="C144" s="346"/>
      <c r="D144" s="346"/>
      <c r="E144" s="350" t="str">
        <f t="shared" ref="E144:E207" si="16">IF(C144&gt;0,D144/C144-1,IF(C144&lt;0,-(D144/C144-1),""))</f>
        <v/>
      </c>
      <c r="F144" s="342" t="str">
        <f t="shared" si="14"/>
        <v>否</v>
      </c>
      <c r="G144" s="326" t="str">
        <f t="shared" si="15"/>
        <v>项</v>
      </c>
    </row>
    <row r="145" ht="36" customHeight="1" spans="1:7">
      <c r="A145" s="344" t="s">
        <v>2781</v>
      </c>
      <c r="B145" s="345" t="s">
        <v>2782</v>
      </c>
      <c r="C145" s="346"/>
      <c r="D145" s="346"/>
      <c r="E145" s="350" t="str">
        <f t="shared" si="16"/>
        <v/>
      </c>
      <c r="F145" s="342" t="str">
        <f t="shared" si="14"/>
        <v>否</v>
      </c>
      <c r="G145" s="326" t="str">
        <f t="shared" si="15"/>
        <v>项</v>
      </c>
    </row>
    <row r="146" ht="36" customHeight="1" spans="1:7">
      <c r="A146" s="344" t="s">
        <v>2783</v>
      </c>
      <c r="B146" s="345" t="s">
        <v>2784</v>
      </c>
      <c r="C146" s="346"/>
      <c r="D146" s="346"/>
      <c r="E146" s="350" t="str">
        <f t="shared" si="16"/>
        <v/>
      </c>
      <c r="F146" s="342" t="str">
        <f t="shared" si="14"/>
        <v>否</v>
      </c>
      <c r="G146" s="326" t="str">
        <f t="shared" si="15"/>
        <v>项</v>
      </c>
    </row>
    <row r="147" ht="36" customHeight="1" spans="1:7">
      <c r="A147" s="344" t="s">
        <v>2785</v>
      </c>
      <c r="B147" s="345" t="s">
        <v>2786</v>
      </c>
      <c r="C147" s="346"/>
      <c r="D147" s="346"/>
      <c r="E147" s="350" t="str">
        <f t="shared" si="16"/>
        <v/>
      </c>
      <c r="F147" s="342" t="str">
        <f t="shared" si="14"/>
        <v>否</v>
      </c>
      <c r="G147" s="326" t="str">
        <f t="shared" si="15"/>
        <v>项</v>
      </c>
    </row>
    <row r="148" ht="36" customHeight="1" spans="1:7">
      <c r="A148" s="344" t="s">
        <v>2787</v>
      </c>
      <c r="B148" s="345" t="s">
        <v>2788</v>
      </c>
      <c r="C148" s="346"/>
      <c r="D148" s="346"/>
      <c r="E148" s="350" t="str">
        <f t="shared" si="16"/>
        <v/>
      </c>
      <c r="F148" s="342" t="str">
        <f t="shared" si="14"/>
        <v>否</v>
      </c>
      <c r="G148" s="326" t="str">
        <f t="shared" si="15"/>
        <v>项</v>
      </c>
    </row>
    <row r="149" ht="36" customHeight="1" spans="1:7">
      <c r="A149" s="338" t="s">
        <v>2789</v>
      </c>
      <c r="B149" s="339" t="s">
        <v>2790</v>
      </c>
      <c r="C149" s="340"/>
      <c r="D149" s="340"/>
      <c r="E149" s="350" t="str">
        <f t="shared" si="16"/>
        <v/>
      </c>
      <c r="F149" s="342" t="str">
        <f t="shared" si="14"/>
        <v>否</v>
      </c>
      <c r="G149" s="326" t="str">
        <f t="shared" si="15"/>
        <v>款</v>
      </c>
    </row>
    <row r="150" ht="36" customHeight="1" spans="1:7">
      <c r="A150" s="344" t="s">
        <v>2791</v>
      </c>
      <c r="B150" s="343" t="s">
        <v>2792</v>
      </c>
      <c r="C150" s="347"/>
      <c r="D150" s="347"/>
      <c r="E150" s="350" t="str">
        <f t="shared" si="16"/>
        <v/>
      </c>
      <c r="F150" s="342" t="str">
        <f t="shared" si="14"/>
        <v>否</v>
      </c>
      <c r="G150" s="326" t="str">
        <f t="shared" si="15"/>
        <v>项</v>
      </c>
    </row>
    <row r="151" ht="36" customHeight="1" spans="1:7">
      <c r="A151" s="344" t="s">
        <v>2793</v>
      </c>
      <c r="B151" s="345" t="s">
        <v>2794</v>
      </c>
      <c r="C151" s="346"/>
      <c r="D151" s="346"/>
      <c r="E151" s="350" t="str">
        <f t="shared" si="16"/>
        <v/>
      </c>
      <c r="F151" s="342" t="str">
        <f t="shared" si="14"/>
        <v>否</v>
      </c>
      <c r="G151" s="326" t="str">
        <f t="shared" si="15"/>
        <v>项</v>
      </c>
    </row>
    <row r="152" ht="36" customHeight="1" spans="1:7">
      <c r="A152" s="344" t="s">
        <v>2795</v>
      </c>
      <c r="B152" s="343" t="s">
        <v>2796</v>
      </c>
      <c r="C152" s="347"/>
      <c r="D152" s="347"/>
      <c r="E152" s="350" t="str">
        <f t="shared" si="16"/>
        <v/>
      </c>
      <c r="F152" s="342" t="str">
        <f t="shared" si="14"/>
        <v>否</v>
      </c>
      <c r="G152" s="326" t="str">
        <f t="shared" si="15"/>
        <v>项</v>
      </c>
    </row>
    <row r="153" ht="36" customHeight="1" spans="1:7">
      <c r="A153" s="344" t="s">
        <v>2797</v>
      </c>
      <c r="B153" s="343" t="s">
        <v>2798</v>
      </c>
      <c r="C153" s="347"/>
      <c r="D153" s="347"/>
      <c r="E153" s="350" t="str">
        <f t="shared" si="16"/>
        <v/>
      </c>
      <c r="F153" s="342" t="str">
        <f t="shared" si="14"/>
        <v>否</v>
      </c>
      <c r="G153" s="326" t="str">
        <f t="shared" si="15"/>
        <v>项</v>
      </c>
    </row>
    <row r="154" ht="36" customHeight="1" spans="1:7">
      <c r="A154" s="344" t="s">
        <v>2799</v>
      </c>
      <c r="B154" s="345" t="s">
        <v>2800</v>
      </c>
      <c r="C154" s="346"/>
      <c r="D154" s="346"/>
      <c r="E154" s="350" t="str">
        <f t="shared" si="16"/>
        <v/>
      </c>
      <c r="F154" s="342" t="str">
        <f t="shared" si="14"/>
        <v>否</v>
      </c>
      <c r="G154" s="326" t="str">
        <f t="shared" si="15"/>
        <v>项</v>
      </c>
    </row>
    <row r="155" ht="36" customHeight="1" spans="1:7">
      <c r="A155" s="344" t="s">
        <v>2801</v>
      </c>
      <c r="B155" s="345" t="s">
        <v>2802</v>
      </c>
      <c r="C155" s="346"/>
      <c r="D155" s="346"/>
      <c r="E155" s="350" t="str">
        <f t="shared" si="16"/>
        <v/>
      </c>
      <c r="F155" s="342" t="str">
        <f t="shared" si="14"/>
        <v>否</v>
      </c>
      <c r="G155" s="326" t="str">
        <f t="shared" si="15"/>
        <v>项</v>
      </c>
    </row>
    <row r="156" ht="36" customHeight="1" spans="1:7">
      <c r="A156" s="344" t="s">
        <v>2803</v>
      </c>
      <c r="B156" s="345" t="s">
        <v>2804</v>
      </c>
      <c r="C156" s="346"/>
      <c r="D156" s="346"/>
      <c r="E156" s="350" t="str">
        <f t="shared" si="16"/>
        <v/>
      </c>
      <c r="F156" s="342" t="str">
        <f t="shared" si="14"/>
        <v>否</v>
      </c>
      <c r="G156" s="326" t="str">
        <f t="shared" si="15"/>
        <v>项</v>
      </c>
    </row>
    <row r="157" ht="36" customHeight="1" spans="1:7">
      <c r="A157" s="344" t="s">
        <v>2805</v>
      </c>
      <c r="B157" s="345" t="s">
        <v>2806</v>
      </c>
      <c r="C157" s="346"/>
      <c r="D157" s="346"/>
      <c r="E157" s="350" t="str">
        <f t="shared" si="16"/>
        <v/>
      </c>
      <c r="F157" s="342" t="str">
        <f t="shared" si="14"/>
        <v>否</v>
      </c>
      <c r="G157" s="326" t="str">
        <f t="shared" si="15"/>
        <v>项</v>
      </c>
    </row>
    <row r="158" ht="36" customHeight="1" spans="1:7">
      <c r="A158" s="338" t="s">
        <v>2807</v>
      </c>
      <c r="B158" s="348" t="s">
        <v>2808</v>
      </c>
      <c r="C158" s="349"/>
      <c r="D158" s="349"/>
      <c r="E158" s="350" t="str">
        <f t="shared" si="16"/>
        <v/>
      </c>
      <c r="F158" s="342" t="str">
        <f t="shared" si="14"/>
        <v>否</v>
      </c>
      <c r="G158" s="326" t="str">
        <f t="shared" si="15"/>
        <v>款</v>
      </c>
    </row>
    <row r="159" ht="36" customHeight="1" spans="1:7">
      <c r="A159" s="344" t="s">
        <v>2809</v>
      </c>
      <c r="B159" s="345" t="s">
        <v>2731</v>
      </c>
      <c r="C159" s="346"/>
      <c r="D159" s="346"/>
      <c r="E159" s="350" t="str">
        <f t="shared" si="16"/>
        <v/>
      </c>
      <c r="F159" s="342" t="str">
        <f t="shared" si="14"/>
        <v>否</v>
      </c>
      <c r="G159" s="326" t="str">
        <f t="shared" si="15"/>
        <v>项</v>
      </c>
    </row>
    <row r="160" ht="36" customHeight="1" spans="1:7">
      <c r="A160" s="344" t="s">
        <v>2810</v>
      </c>
      <c r="B160" s="345" t="s">
        <v>2811</v>
      </c>
      <c r="C160" s="346"/>
      <c r="D160" s="346"/>
      <c r="E160" s="350" t="str">
        <f t="shared" si="16"/>
        <v/>
      </c>
      <c r="F160" s="342" t="str">
        <f t="shared" si="14"/>
        <v>否</v>
      </c>
      <c r="G160" s="326" t="str">
        <f t="shared" si="15"/>
        <v>项</v>
      </c>
    </row>
    <row r="161" ht="36" customHeight="1" spans="1:7">
      <c r="A161" s="338" t="s">
        <v>2812</v>
      </c>
      <c r="B161" s="348" t="s">
        <v>2813</v>
      </c>
      <c r="C161" s="349"/>
      <c r="D161" s="349"/>
      <c r="E161" s="350" t="str">
        <f t="shared" si="16"/>
        <v/>
      </c>
      <c r="F161" s="342" t="str">
        <f t="shared" si="14"/>
        <v>否</v>
      </c>
      <c r="G161" s="326" t="str">
        <f t="shared" si="15"/>
        <v>款</v>
      </c>
    </row>
    <row r="162" ht="36" customHeight="1" spans="1:7">
      <c r="A162" s="344" t="s">
        <v>2814</v>
      </c>
      <c r="B162" s="345" t="s">
        <v>2731</v>
      </c>
      <c r="C162" s="346"/>
      <c r="D162" s="346"/>
      <c r="E162" s="350" t="str">
        <f t="shared" si="16"/>
        <v/>
      </c>
      <c r="F162" s="342" t="str">
        <f t="shared" si="14"/>
        <v>否</v>
      </c>
      <c r="G162" s="326" t="str">
        <f t="shared" si="15"/>
        <v>项</v>
      </c>
    </row>
    <row r="163" ht="36" customHeight="1" spans="1:7">
      <c r="A163" s="344" t="s">
        <v>2815</v>
      </c>
      <c r="B163" s="345" t="s">
        <v>2816</v>
      </c>
      <c r="C163" s="346"/>
      <c r="D163" s="346"/>
      <c r="E163" s="350" t="str">
        <f t="shared" si="16"/>
        <v/>
      </c>
      <c r="F163" s="342" t="str">
        <f t="shared" si="14"/>
        <v>否</v>
      </c>
      <c r="G163" s="326" t="str">
        <f t="shared" si="15"/>
        <v>项</v>
      </c>
    </row>
    <row r="164" ht="36" customHeight="1" spans="1:7">
      <c r="A164" s="338" t="s">
        <v>2817</v>
      </c>
      <c r="B164" s="348" t="s">
        <v>2818</v>
      </c>
      <c r="C164" s="349"/>
      <c r="D164" s="349"/>
      <c r="E164" s="350" t="str">
        <f t="shared" si="16"/>
        <v/>
      </c>
      <c r="F164" s="342" t="str">
        <f t="shared" si="14"/>
        <v>否</v>
      </c>
      <c r="G164" s="326" t="str">
        <f t="shared" si="15"/>
        <v>款</v>
      </c>
    </row>
    <row r="165" ht="36" customHeight="1" spans="1:7">
      <c r="A165" s="338" t="s">
        <v>2819</v>
      </c>
      <c r="B165" s="348" t="s">
        <v>2820</v>
      </c>
      <c r="C165" s="349"/>
      <c r="D165" s="349"/>
      <c r="E165" s="350" t="str">
        <f t="shared" si="16"/>
        <v/>
      </c>
      <c r="F165" s="342" t="str">
        <f t="shared" si="14"/>
        <v>否</v>
      </c>
      <c r="G165" s="326" t="str">
        <f t="shared" si="15"/>
        <v>款</v>
      </c>
    </row>
    <row r="166" ht="36" customHeight="1" spans="1:7">
      <c r="A166" s="344" t="s">
        <v>2821</v>
      </c>
      <c r="B166" s="345" t="s">
        <v>2750</v>
      </c>
      <c r="C166" s="346"/>
      <c r="D166" s="346"/>
      <c r="E166" s="350" t="str">
        <f t="shared" si="16"/>
        <v/>
      </c>
      <c r="F166" s="342" t="str">
        <f t="shared" si="14"/>
        <v>否</v>
      </c>
      <c r="G166" s="326" t="str">
        <f t="shared" si="15"/>
        <v>项</v>
      </c>
    </row>
    <row r="167" ht="36" customHeight="1" spans="1:7">
      <c r="A167" s="344" t="s">
        <v>2822</v>
      </c>
      <c r="B167" s="345" t="s">
        <v>2754</v>
      </c>
      <c r="C167" s="346"/>
      <c r="D167" s="346"/>
      <c r="E167" s="350" t="str">
        <f t="shared" si="16"/>
        <v/>
      </c>
      <c r="F167" s="342" t="str">
        <f t="shared" si="14"/>
        <v>否</v>
      </c>
      <c r="G167" s="326" t="str">
        <f t="shared" si="15"/>
        <v>项</v>
      </c>
    </row>
    <row r="168" ht="36" customHeight="1" spans="1:7">
      <c r="A168" s="344" t="s">
        <v>2823</v>
      </c>
      <c r="B168" s="345" t="s">
        <v>2824</v>
      </c>
      <c r="C168" s="346"/>
      <c r="D168" s="346"/>
      <c r="E168" s="350" t="str">
        <f t="shared" si="16"/>
        <v/>
      </c>
      <c r="F168" s="342" t="str">
        <f t="shared" si="14"/>
        <v>否</v>
      </c>
      <c r="G168" s="326" t="str">
        <f t="shared" si="15"/>
        <v>项</v>
      </c>
    </row>
    <row r="169" ht="36" customHeight="1" spans="1:7">
      <c r="A169" s="338" t="s">
        <v>97</v>
      </c>
      <c r="B169" s="339" t="s">
        <v>2825</v>
      </c>
      <c r="C169" s="340"/>
      <c r="D169" s="340"/>
      <c r="E169" s="350" t="str">
        <f t="shared" si="16"/>
        <v/>
      </c>
      <c r="F169" s="342" t="str">
        <f t="shared" si="14"/>
        <v>是</v>
      </c>
      <c r="G169" s="326" t="str">
        <f t="shared" si="15"/>
        <v>类</v>
      </c>
    </row>
    <row r="170" ht="36" customHeight="1" spans="1:7">
      <c r="A170" s="338" t="s">
        <v>2826</v>
      </c>
      <c r="B170" s="339" t="s">
        <v>2827</v>
      </c>
      <c r="C170" s="340"/>
      <c r="D170" s="340"/>
      <c r="E170" s="350" t="str">
        <f t="shared" si="16"/>
        <v/>
      </c>
      <c r="F170" s="342" t="str">
        <f t="shared" si="14"/>
        <v>否</v>
      </c>
      <c r="G170" s="326" t="str">
        <f t="shared" si="15"/>
        <v>款</v>
      </c>
    </row>
    <row r="171" ht="36" customHeight="1" spans="1:7">
      <c r="A171" s="344" t="s">
        <v>2828</v>
      </c>
      <c r="B171" s="343" t="s">
        <v>2829</v>
      </c>
      <c r="C171" s="347"/>
      <c r="D171" s="347"/>
      <c r="E171" s="350" t="str">
        <f t="shared" si="16"/>
        <v/>
      </c>
      <c r="F171" s="342" t="str">
        <f t="shared" si="14"/>
        <v>否</v>
      </c>
      <c r="G171" s="326" t="str">
        <f t="shared" si="15"/>
        <v>项</v>
      </c>
    </row>
    <row r="172" ht="36" customHeight="1" spans="1:7">
      <c r="A172" s="344" t="s">
        <v>2830</v>
      </c>
      <c r="B172" s="345" t="s">
        <v>2831</v>
      </c>
      <c r="C172" s="346"/>
      <c r="D172" s="346"/>
      <c r="E172" s="350" t="str">
        <f t="shared" si="16"/>
        <v/>
      </c>
      <c r="F172" s="342" t="str">
        <f t="shared" si="14"/>
        <v>否</v>
      </c>
      <c r="G172" s="326" t="str">
        <f t="shared" si="15"/>
        <v>项</v>
      </c>
    </row>
    <row r="173" ht="36" customHeight="1" spans="1:7">
      <c r="A173" s="338" t="s">
        <v>119</v>
      </c>
      <c r="B173" s="339" t="s">
        <v>2832</v>
      </c>
      <c r="C173" s="340">
        <v>120</v>
      </c>
      <c r="D173" s="340">
        <v>6847</v>
      </c>
      <c r="E173" s="341">
        <f t="shared" si="16"/>
        <v>56.0583333333333</v>
      </c>
      <c r="F173" s="342" t="str">
        <f t="shared" si="14"/>
        <v>是</v>
      </c>
      <c r="G173" s="326" t="str">
        <f t="shared" si="15"/>
        <v>类</v>
      </c>
    </row>
    <row r="174" ht="36" customHeight="1" spans="1:7">
      <c r="A174" s="338" t="s">
        <v>2833</v>
      </c>
      <c r="B174" s="339" t="s">
        <v>2834</v>
      </c>
      <c r="C174" s="340"/>
      <c r="D174" s="340">
        <v>6800</v>
      </c>
      <c r="E174" s="350" t="str">
        <f t="shared" si="16"/>
        <v/>
      </c>
      <c r="F174" s="342" t="str">
        <f t="shared" si="14"/>
        <v>是</v>
      </c>
      <c r="G174" s="326" t="str">
        <f t="shared" si="15"/>
        <v>款</v>
      </c>
    </row>
    <row r="175" ht="36" customHeight="1" spans="1:7">
      <c r="A175" s="344" t="s">
        <v>2835</v>
      </c>
      <c r="B175" s="343" t="s">
        <v>2836</v>
      </c>
      <c r="C175" s="347"/>
      <c r="D175" s="347"/>
      <c r="E175" s="350" t="str">
        <f t="shared" si="16"/>
        <v/>
      </c>
      <c r="F175" s="342" t="str">
        <f t="shared" si="14"/>
        <v>否</v>
      </c>
      <c r="G175" s="326" t="str">
        <f t="shared" si="15"/>
        <v>项</v>
      </c>
    </row>
    <row r="176" ht="36" customHeight="1" spans="1:7">
      <c r="A176" s="344" t="s">
        <v>2837</v>
      </c>
      <c r="B176" s="343" t="s">
        <v>2838</v>
      </c>
      <c r="C176" s="347"/>
      <c r="D176" s="347">
        <v>6800</v>
      </c>
      <c r="E176" s="350" t="str">
        <f t="shared" si="16"/>
        <v/>
      </c>
      <c r="F176" s="342" t="str">
        <f t="shared" si="14"/>
        <v>是</v>
      </c>
      <c r="G176" s="326" t="str">
        <f t="shared" si="15"/>
        <v>项</v>
      </c>
    </row>
    <row r="177" ht="36" customHeight="1" spans="1:7">
      <c r="A177" s="344" t="s">
        <v>2839</v>
      </c>
      <c r="B177" s="345" t="s">
        <v>2840</v>
      </c>
      <c r="C177" s="346"/>
      <c r="D177" s="346"/>
      <c r="E177" s="350" t="str">
        <f t="shared" si="16"/>
        <v/>
      </c>
      <c r="F177" s="342" t="str">
        <f t="shared" si="14"/>
        <v>否</v>
      </c>
      <c r="G177" s="326" t="str">
        <f t="shared" si="15"/>
        <v>项</v>
      </c>
    </row>
    <row r="178" ht="36" customHeight="1" spans="1:7">
      <c r="A178" s="338" t="s">
        <v>2841</v>
      </c>
      <c r="B178" s="339" t="s">
        <v>2842</v>
      </c>
      <c r="C178" s="340"/>
      <c r="D178" s="340"/>
      <c r="E178" s="350" t="str">
        <f t="shared" si="16"/>
        <v/>
      </c>
      <c r="F178" s="342" t="str">
        <f t="shared" si="14"/>
        <v>否</v>
      </c>
      <c r="G178" s="326" t="str">
        <f t="shared" si="15"/>
        <v>款</v>
      </c>
    </row>
    <row r="179" ht="36" customHeight="1" spans="1:7">
      <c r="A179" s="344" t="s">
        <v>2843</v>
      </c>
      <c r="B179" s="345" t="s">
        <v>2844</v>
      </c>
      <c r="C179" s="346"/>
      <c r="D179" s="346"/>
      <c r="E179" s="350" t="str">
        <f t="shared" si="16"/>
        <v/>
      </c>
      <c r="F179" s="342" t="str">
        <f t="shared" si="14"/>
        <v>否</v>
      </c>
      <c r="G179" s="326" t="str">
        <f t="shared" si="15"/>
        <v>项</v>
      </c>
    </row>
    <row r="180" ht="36" customHeight="1" spans="1:7">
      <c r="A180" s="344" t="s">
        <v>2845</v>
      </c>
      <c r="B180" s="345" t="s">
        <v>2846</v>
      </c>
      <c r="C180" s="346"/>
      <c r="D180" s="346"/>
      <c r="E180" s="350" t="str">
        <f t="shared" si="16"/>
        <v/>
      </c>
      <c r="F180" s="342" t="str">
        <f t="shared" si="14"/>
        <v>否</v>
      </c>
      <c r="G180" s="326" t="str">
        <f t="shared" si="15"/>
        <v>项</v>
      </c>
    </row>
    <row r="181" ht="36" customHeight="1" spans="1:7">
      <c r="A181" s="344" t="s">
        <v>2847</v>
      </c>
      <c r="B181" s="343" t="s">
        <v>2848</v>
      </c>
      <c r="C181" s="347"/>
      <c r="D181" s="347"/>
      <c r="E181" s="350" t="str">
        <f t="shared" si="16"/>
        <v/>
      </c>
      <c r="F181" s="342" t="str">
        <f t="shared" si="14"/>
        <v>否</v>
      </c>
      <c r="G181" s="326" t="str">
        <f t="shared" si="15"/>
        <v>项</v>
      </c>
    </row>
    <row r="182" ht="36" customHeight="1" spans="1:7">
      <c r="A182" s="344" t="s">
        <v>2849</v>
      </c>
      <c r="B182" s="343" t="s">
        <v>2850</v>
      </c>
      <c r="C182" s="347"/>
      <c r="D182" s="347"/>
      <c r="E182" s="350" t="str">
        <f t="shared" si="16"/>
        <v/>
      </c>
      <c r="F182" s="342" t="str">
        <f t="shared" si="14"/>
        <v>否</v>
      </c>
      <c r="G182" s="326" t="str">
        <f t="shared" si="15"/>
        <v>项</v>
      </c>
    </row>
    <row r="183" ht="36" customHeight="1" spans="1:7">
      <c r="A183" s="344" t="s">
        <v>2851</v>
      </c>
      <c r="B183" s="345" t="s">
        <v>2852</v>
      </c>
      <c r="C183" s="346"/>
      <c r="D183" s="346"/>
      <c r="E183" s="350" t="str">
        <f t="shared" si="16"/>
        <v/>
      </c>
      <c r="F183" s="342" t="str">
        <f t="shared" si="14"/>
        <v>否</v>
      </c>
      <c r="G183" s="326" t="str">
        <f t="shared" si="15"/>
        <v>项</v>
      </c>
    </row>
    <row r="184" ht="36" customHeight="1" spans="1:7">
      <c r="A184" s="344" t="s">
        <v>2853</v>
      </c>
      <c r="B184" s="345" t="s">
        <v>2854</v>
      </c>
      <c r="C184" s="346"/>
      <c r="D184" s="346"/>
      <c r="E184" s="350" t="str">
        <f t="shared" si="16"/>
        <v/>
      </c>
      <c r="F184" s="342" t="str">
        <f t="shared" si="14"/>
        <v>否</v>
      </c>
      <c r="G184" s="326" t="str">
        <f t="shared" si="15"/>
        <v>项</v>
      </c>
    </row>
    <row r="185" ht="36" customHeight="1" spans="1:7">
      <c r="A185" s="344" t="s">
        <v>2855</v>
      </c>
      <c r="B185" s="343" t="s">
        <v>2856</v>
      </c>
      <c r="C185" s="347"/>
      <c r="D185" s="347"/>
      <c r="E185" s="350" t="str">
        <f t="shared" si="16"/>
        <v/>
      </c>
      <c r="F185" s="342" t="str">
        <f t="shared" si="14"/>
        <v>否</v>
      </c>
      <c r="G185" s="326" t="str">
        <f t="shared" si="15"/>
        <v>项</v>
      </c>
    </row>
    <row r="186" ht="36" customHeight="1" spans="1:7">
      <c r="A186" s="344" t="s">
        <v>2857</v>
      </c>
      <c r="B186" s="345" t="s">
        <v>2858</v>
      </c>
      <c r="C186" s="346"/>
      <c r="D186" s="346"/>
      <c r="E186" s="350" t="str">
        <f t="shared" si="16"/>
        <v/>
      </c>
      <c r="F186" s="342" t="str">
        <f t="shared" si="14"/>
        <v>否</v>
      </c>
      <c r="G186" s="326" t="str">
        <f t="shared" si="15"/>
        <v>项</v>
      </c>
    </row>
    <row r="187" ht="36" customHeight="1" spans="1:7">
      <c r="A187" s="338" t="s">
        <v>2859</v>
      </c>
      <c r="B187" s="339" t="s">
        <v>2860</v>
      </c>
      <c r="C187" s="340">
        <v>120</v>
      </c>
      <c r="D187" s="340">
        <v>47</v>
      </c>
      <c r="E187" s="341">
        <f t="shared" si="16"/>
        <v>-0.608333333333333</v>
      </c>
      <c r="F187" s="342" t="str">
        <f t="shared" si="14"/>
        <v>是</v>
      </c>
      <c r="G187" s="326" t="str">
        <f t="shared" si="15"/>
        <v>款</v>
      </c>
    </row>
    <row r="188" ht="36" customHeight="1" spans="1:7">
      <c r="A188" s="352">
        <v>2296001</v>
      </c>
      <c r="B188" s="345" t="s">
        <v>2861</v>
      </c>
      <c r="C188" s="346"/>
      <c r="D188" s="346"/>
      <c r="E188" s="350" t="str">
        <f t="shared" si="16"/>
        <v/>
      </c>
      <c r="F188" s="342" t="str">
        <f t="shared" si="14"/>
        <v>否</v>
      </c>
      <c r="G188" s="326" t="str">
        <f t="shared" si="15"/>
        <v>项</v>
      </c>
    </row>
    <row r="189" ht="36" customHeight="1" spans="1:7">
      <c r="A189" s="344" t="s">
        <v>2862</v>
      </c>
      <c r="B189" s="343" t="s">
        <v>2863</v>
      </c>
      <c r="C189" s="347">
        <v>58</v>
      </c>
      <c r="D189" s="347">
        <v>29</v>
      </c>
      <c r="E189" s="350">
        <f t="shared" si="16"/>
        <v>-0.5</v>
      </c>
      <c r="F189" s="342" t="str">
        <f t="shared" si="14"/>
        <v>是</v>
      </c>
      <c r="G189" s="326" t="str">
        <f t="shared" si="15"/>
        <v>项</v>
      </c>
    </row>
    <row r="190" ht="36" customHeight="1" spans="1:7">
      <c r="A190" s="344" t="s">
        <v>2864</v>
      </c>
      <c r="B190" s="343" t="s">
        <v>2865</v>
      </c>
      <c r="C190" s="347">
        <v>9</v>
      </c>
      <c r="D190" s="347">
        <v>7</v>
      </c>
      <c r="E190" s="350">
        <f t="shared" si="16"/>
        <v>-0.222222222222222</v>
      </c>
      <c r="F190" s="342" t="str">
        <f t="shared" si="14"/>
        <v>是</v>
      </c>
      <c r="G190" s="326" t="str">
        <f t="shared" si="15"/>
        <v>项</v>
      </c>
    </row>
    <row r="191" ht="36" customHeight="1" spans="1:7">
      <c r="A191" s="344" t="s">
        <v>2866</v>
      </c>
      <c r="B191" s="345" t="s">
        <v>2867</v>
      </c>
      <c r="C191" s="346"/>
      <c r="D191" s="346"/>
      <c r="E191" s="350" t="str">
        <f t="shared" si="16"/>
        <v/>
      </c>
      <c r="F191" s="342" t="str">
        <f t="shared" ref="F191:F199" si="17">IF(LEN(A191)=3,"是",IF(B191&lt;&gt;"",IF(SUM(C191:D191)&lt;&gt;0,"是","否"),"是"))</f>
        <v>否</v>
      </c>
      <c r="G191" s="326" t="str">
        <f t="shared" ref="G191:G199" si="18">IF(LEN(A191)=3,"类",IF(LEN(A191)=5,"款","项"))</f>
        <v>项</v>
      </c>
    </row>
    <row r="192" ht="36" customHeight="1" spans="1:7">
      <c r="A192" s="344" t="s">
        <v>2868</v>
      </c>
      <c r="B192" s="345" t="s">
        <v>2869</v>
      </c>
      <c r="C192" s="346"/>
      <c r="D192" s="346"/>
      <c r="E192" s="350" t="str">
        <f t="shared" si="16"/>
        <v/>
      </c>
      <c r="F192" s="342" t="str">
        <f t="shared" si="17"/>
        <v>否</v>
      </c>
      <c r="G192" s="326" t="str">
        <f t="shared" si="18"/>
        <v>项</v>
      </c>
    </row>
    <row r="193" ht="36" customHeight="1" spans="1:7">
      <c r="A193" s="344" t="s">
        <v>2870</v>
      </c>
      <c r="B193" s="343" t="s">
        <v>2871</v>
      </c>
      <c r="C193" s="347">
        <v>3</v>
      </c>
      <c r="D193" s="347"/>
      <c r="E193" s="350">
        <f t="shared" si="16"/>
        <v>-1</v>
      </c>
      <c r="F193" s="342" t="str">
        <f t="shared" si="17"/>
        <v>是</v>
      </c>
      <c r="G193" s="326" t="str">
        <f t="shared" si="18"/>
        <v>项</v>
      </c>
    </row>
    <row r="194" ht="36" customHeight="1" spans="1:7">
      <c r="A194" s="344" t="s">
        <v>2872</v>
      </c>
      <c r="B194" s="345" t="s">
        <v>2873</v>
      </c>
      <c r="C194" s="346">
        <v>16</v>
      </c>
      <c r="D194" s="346"/>
      <c r="E194" s="350">
        <f t="shared" si="16"/>
        <v>-1</v>
      </c>
      <c r="F194" s="342" t="str">
        <f t="shared" si="17"/>
        <v>是</v>
      </c>
      <c r="G194" s="326" t="str">
        <f t="shared" si="18"/>
        <v>项</v>
      </c>
    </row>
    <row r="195" ht="36" customHeight="1" spans="1:7">
      <c r="A195" s="344" t="s">
        <v>2874</v>
      </c>
      <c r="B195" s="345" t="s">
        <v>2875</v>
      </c>
      <c r="C195" s="346"/>
      <c r="D195" s="346"/>
      <c r="E195" s="350" t="str">
        <f t="shared" si="16"/>
        <v/>
      </c>
      <c r="F195" s="342" t="str">
        <f t="shared" si="17"/>
        <v>否</v>
      </c>
      <c r="G195" s="326" t="str">
        <f t="shared" si="18"/>
        <v>项</v>
      </c>
    </row>
    <row r="196" ht="36" customHeight="1" spans="1:7">
      <c r="A196" s="344" t="s">
        <v>2876</v>
      </c>
      <c r="B196" s="345" t="s">
        <v>2877</v>
      </c>
      <c r="C196" s="346"/>
      <c r="D196" s="346"/>
      <c r="E196" s="350" t="str">
        <f t="shared" si="16"/>
        <v/>
      </c>
      <c r="F196" s="342" t="str">
        <f t="shared" si="17"/>
        <v>否</v>
      </c>
      <c r="G196" s="326" t="str">
        <f t="shared" si="18"/>
        <v>项</v>
      </c>
    </row>
    <row r="197" ht="36" customHeight="1" spans="1:7">
      <c r="A197" s="344" t="s">
        <v>2878</v>
      </c>
      <c r="B197" s="345" t="s">
        <v>2879</v>
      </c>
      <c r="C197" s="346"/>
      <c r="D197" s="346"/>
      <c r="E197" s="350" t="str">
        <f t="shared" si="16"/>
        <v/>
      </c>
      <c r="F197" s="342" t="str">
        <f t="shared" si="17"/>
        <v>否</v>
      </c>
      <c r="G197" s="326" t="str">
        <f t="shared" si="18"/>
        <v>项</v>
      </c>
    </row>
    <row r="198" ht="36" customHeight="1" spans="1:7">
      <c r="A198" s="344" t="s">
        <v>2880</v>
      </c>
      <c r="B198" s="343" t="s">
        <v>2881</v>
      </c>
      <c r="C198" s="347">
        <v>34</v>
      </c>
      <c r="D198" s="347">
        <v>11</v>
      </c>
      <c r="E198" s="350">
        <f t="shared" si="16"/>
        <v>-0.676470588235294</v>
      </c>
      <c r="F198" s="342" t="str">
        <f t="shared" si="17"/>
        <v>是</v>
      </c>
      <c r="G198" s="326" t="str">
        <f t="shared" si="18"/>
        <v>项</v>
      </c>
    </row>
    <row r="199" ht="36" customHeight="1" spans="1:7">
      <c r="A199" s="338" t="s">
        <v>115</v>
      </c>
      <c r="B199" s="339" t="s">
        <v>2882</v>
      </c>
      <c r="C199" s="340">
        <v>6017</v>
      </c>
      <c r="D199" s="340">
        <v>6259</v>
      </c>
      <c r="E199" s="341">
        <f t="shared" si="16"/>
        <v>0.040219378427788</v>
      </c>
      <c r="F199" s="342" t="str">
        <f t="shared" si="17"/>
        <v>是</v>
      </c>
      <c r="G199" s="326" t="str">
        <f t="shared" si="18"/>
        <v>类</v>
      </c>
    </row>
    <row r="200" ht="36" customHeight="1" spans="1:7">
      <c r="A200" s="344">
        <v>23204</v>
      </c>
      <c r="B200" s="343" t="s">
        <v>2883</v>
      </c>
      <c r="C200" s="347">
        <v>6017</v>
      </c>
      <c r="D200" s="347">
        <v>6259</v>
      </c>
      <c r="E200" s="350">
        <f t="shared" si="16"/>
        <v>0.040219378427788</v>
      </c>
      <c r="F200" s="342"/>
      <c r="G200" s="326"/>
    </row>
    <row r="201" ht="36" customHeight="1" spans="1:7">
      <c r="A201" s="344" t="s">
        <v>2884</v>
      </c>
      <c r="B201" s="345" t="s">
        <v>2885</v>
      </c>
      <c r="C201" s="346"/>
      <c r="D201" s="346"/>
      <c r="E201" s="350" t="str">
        <f t="shared" si="16"/>
        <v/>
      </c>
      <c r="F201" s="342" t="str">
        <f t="shared" ref="F201:F255" si="19">IF(LEN(A201)=3,"是",IF(B201&lt;&gt;"",IF(SUM(C201:D201)&lt;&gt;0,"是","否"),"是"))</f>
        <v>否</v>
      </c>
      <c r="G201" s="326" t="str">
        <f t="shared" ref="G201:G255" si="20">IF(LEN(A201)=3,"类",IF(LEN(A201)=5,"款","项"))</f>
        <v>项</v>
      </c>
    </row>
    <row r="202" ht="36" customHeight="1" spans="1:7">
      <c r="A202" s="344" t="s">
        <v>2886</v>
      </c>
      <c r="B202" s="345" t="s">
        <v>2887</v>
      </c>
      <c r="C202" s="346"/>
      <c r="D202" s="346"/>
      <c r="E202" s="350" t="str">
        <f t="shared" si="16"/>
        <v/>
      </c>
      <c r="F202" s="342" t="str">
        <f t="shared" si="19"/>
        <v>否</v>
      </c>
      <c r="G202" s="326" t="str">
        <f t="shared" si="20"/>
        <v>项</v>
      </c>
    </row>
    <row r="203" ht="36" customHeight="1" spans="1:7">
      <c r="A203" s="344" t="s">
        <v>2888</v>
      </c>
      <c r="B203" s="345" t="s">
        <v>2889</v>
      </c>
      <c r="C203" s="346"/>
      <c r="D203" s="346"/>
      <c r="E203" s="350" t="str">
        <f t="shared" si="16"/>
        <v/>
      </c>
      <c r="F203" s="342" t="str">
        <f t="shared" si="19"/>
        <v>否</v>
      </c>
      <c r="G203" s="326" t="str">
        <f t="shared" si="20"/>
        <v>项</v>
      </c>
    </row>
    <row r="204" ht="36" customHeight="1" spans="1:7">
      <c r="A204" s="344" t="s">
        <v>2890</v>
      </c>
      <c r="B204" s="345" t="s">
        <v>2891</v>
      </c>
      <c r="C204" s="346">
        <v>6017</v>
      </c>
      <c r="D204" s="346">
        <v>6259</v>
      </c>
      <c r="E204" s="350">
        <f t="shared" si="16"/>
        <v>0.040219378427788</v>
      </c>
      <c r="F204" s="342" t="str">
        <f t="shared" si="19"/>
        <v>是</v>
      </c>
      <c r="G204" s="326" t="str">
        <f t="shared" si="20"/>
        <v>项</v>
      </c>
    </row>
    <row r="205" ht="36" customHeight="1" spans="1:7">
      <c r="A205" s="344" t="s">
        <v>2892</v>
      </c>
      <c r="B205" s="345" t="s">
        <v>2893</v>
      </c>
      <c r="C205" s="346"/>
      <c r="D205" s="346"/>
      <c r="E205" s="350" t="str">
        <f t="shared" si="16"/>
        <v/>
      </c>
      <c r="F205" s="342" t="str">
        <f t="shared" si="19"/>
        <v>否</v>
      </c>
      <c r="G205" s="326" t="str">
        <f t="shared" si="20"/>
        <v>项</v>
      </c>
    </row>
    <row r="206" ht="36" customHeight="1" spans="1:7">
      <c r="A206" s="344" t="s">
        <v>2894</v>
      </c>
      <c r="B206" s="345" t="s">
        <v>2895</v>
      </c>
      <c r="C206" s="346"/>
      <c r="D206" s="346"/>
      <c r="E206" s="350" t="str">
        <f t="shared" si="16"/>
        <v/>
      </c>
      <c r="F206" s="342" t="str">
        <f t="shared" si="19"/>
        <v>否</v>
      </c>
      <c r="G206" s="326" t="str">
        <f t="shared" si="20"/>
        <v>项</v>
      </c>
    </row>
    <row r="207" ht="36" customHeight="1" spans="1:7">
      <c r="A207" s="344" t="s">
        <v>2896</v>
      </c>
      <c r="B207" s="345" t="s">
        <v>2897</v>
      </c>
      <c r="C207" s="346"/>
      <c r="D207" s="346"/>
      <c r="E207" s="350" t="str">
        <f t="shared" si="16"/>
        <v/>
      </c>
      <c r="F207" s="342" t="str">
        <f t="shared" si="19"/>
        <v>否</v>
      </c>
      <c r="G207" s="326" t="str">
        <f t="shared" si="20"/>
        <v>项</v>
      </c>
    </row>
    <row r="208" ht="36" customHeight="1" spans="1:7">
      <c r="A208" s="344" t="s">
        <v>2898</v>
      </c>
      <c r="B208" s="345" t="s">
        <v>2899</v>
      </c>
      <c r="C208" s="346"/>
      <c r="D208" s="346"/>
      <c r="E208" s="350" t="str">
        <f t="shared" ref="E208:E257" si="21">IF(C208&gt;0,D208/C208-1,IF(C208&lt;0,-(D208/C208-1),""))</f>
        <v/>
      </c>
      <c r="F208" s="342" t="str">
        <f t="shared" si="19"/>
        <v>否</v>
      </c>
      <c r="G208" s="326" t="str">
        <f t="shared" si="20"/>
        <v>项</v>
      </c>
    </row>
    <row r="209" ht="36" customHeight="1" spans="1:7">
      <c r="A209" s="344" t="s">
        <v>2900</v>
      </c>
      <c r="B209" s="345" t="s">
        <v>2901</v>
      </c>
      <c r="C209" s="346"/>
      <c r="D209" s="346"/>
      <c r="E209" s="350" t="str">
        <f t="shared" si="21"/>
        <v/>
      </c>
      <c r="F209" s="342" t="str">
        <f t="shared" si="19"/>
        <v>否</v>
      </c>
      <c r="G209" s="326" t="str">
        <f t="shared" si="20"/>
        <v>项</v>
      </c>
    </row>
    <row r="210" ht="36" customHeight="1" spans="1:7">
      <c r="A210" s="344" t="s">
        <v>2902</v>
      </c>
      <c r="B210" s="345" t="s">
        <v>2903</v>
      </c>
      <c r="C210" s="346"/>
      <c r="D210" s="346"/>
      <c r="E210" s="350" t="str">
        <f t="shared" si="21"/>
        <v/>
      </c>
      <c r="F210" s="342" t="str">
        <f t="shared" si="19"/>
        <v>否</v>
      </c>
      <c r="G210" s="326" t="str">
        <f t="shared" si="20"/>
        <v>项</v>
      </c>
    </row>
    <row r="211" ht="36" customHeight="1" spans="1:7">
      <c r="A211" s="344" t="s">
        <v>2904</v>
      </c>
      <c r="B211" s="345" t="s">
        <v>2905</v>
      </c>
      <c r="C211" s="346"/>
      <c r="D211" s="346"/>
      <c r="E211" s="350" t="str">
        <f t="shared" si="21"/>
        <v/>
      </c>
      <c r="F211" s="342" t="str">
        <f t="shared" si="19"/>
        <v>否</v>
      </c>
      <c r="G211" s="326" t="str">
        <f t="shared" si="20"/>
        <v>项</v>
      </c>
    </row>
    <row r="212" ht="36" customHeight="1" spans="1:7">
      <c r="A212" s="344" t="s">
        <v>2906</v>
      </c>
      <c r="B212" s="345" t="s">
        <v>2907</v>
      </c>
      <c r="C212" s="346"/>
      <c r="D212" s="346"/>
      <c r="E212" s="350" t="str">
        <f t="shared" si="21"/>
        <v/>
      </c>
      <c r="F212" s="342" t="str">
        <f t="shared" si="19"/>
        <v>否</v>
      </c>
      <c r="G212" s="326" t="str">
        <f t="shared" si="20"/>
        <v>项</v>
      </c>
    </row>
    <row r="213" ht="36" customHeight="1" spans="1:7">
      <c r="A213" s="344" t="s">
        <v>2908</v>
      </c>
      <c r="B213" s="345" t="s">
        <v>2909</v>
      </c>
      <c r="C213" s="346"/>
      <c r="D213" s="346"/>
      <c r="E213" s="350" t="str">
        <f t="shared" si="21"/>
        <v/>
      </c>
      <c r="F213" s="342" t="str">
        <f t="shared" si="19"/>
        <v>否</v>
      </c>
      <c r="G213" s="326" t="str">
        <f t="shared" si="20"/>
        <v>项</v>
      </c>
    </row>
    <row r="214" ht="36" customHeight="1" spans="1:7">
      <c r="A214" s="344" t="s">
        <v>2910</v>
      </c>
      <c r="B214" s="345" t="s">
        <v>2911</v>
      </c>
      <c r="C214" s="346"/>
      <c r="D214" s="346"/>
      <c r="E214" s="350" t="str">
        <f t="shared" si="21"/>
        <v/>
      </c>
      <c r="F214" s="342" t="str">
        <f t="shared" si="19"/>
        <v>否</v>
      </c>
      <c r="G214" s="326" t="str">
        <f t="shared" si="20"/>
        <v>项</v>
      </c>
    </row>
    <row r="215" ht="36" customHeight="1" spans="1:7">
      <c r="A215" s="344" t="s">
        <v>2912</v>
      </c>
      <c r="B215" s="343" t="s">
        <v>2913</v>
      </c>
      <c r="C215" s="347"/>
      <c r="D215" s="347"/>
      <c r="E215" s="350" t="str">
        <f t="shared" si="21"/>
        <v/>
      </c>
      <c r="F215" s="342" t="str">
        <f t="shared" si="19"/>
        <v>否</v>
      </c>
      <c r="G215" s="326" t="str">
        <f t="shared" si="20"/>
        <v>项</v>
      </c>
    </row>
    <row r="216" ht="36" customHeight="1" spans="1:7">
      <c r="A216" s="344" t="s">
        <v>2914</v>
      </c>
      <c r="B216" s="343" t="s">
        <v>2915</v>
      </c>
      <c r="C216" s="347"/>
      <c r="D216" s="347"/>
      <c r="E216" s="350" t="str">
        <f t="shared" si="21"/>
        <v/>
      </c>
      <c r="F216" s="342" t="str">
        <f t="shared" si="19"/>
        <v>否</v>
      </c>
      <c r="G216" s="326" t="str">
        <f t="shared" si="20"/>
        <v>项</v>
      </c>
    </row>
    <row r="217" ht="36" customHeight="1" spans="1:7">
      <c r="A217" s="338" t="s">
        <v>117</v>
      </c>
      <c r="B217" s="339" t="s">
        <v>2916</v>
      </c>
      <c r="C217" s="340">
        <v>63</v>
      </c>
      <c r="D217" s="340">
        <v>108</v>
      </c>
      <c r="E217" s="341">
        <f t="shared" si="21"/>
        <v>0.714285714285714</v>
      </c>
      <c r="F217" s="342" t="str">
        <f t="shared" si="19"/>
        <v>是</v>
      </c>
      <c r="G217" s="326" t="str">
        <f t="shared" si="20"/>
        <v>类</v>
      </c>
    </row>
    <row r="218" ht="36" customHeight="1" spans="1:7">
      <c r="A218" s="351">
        <v>23304</v>
      </c>
      <c r="B218" s="339" t="s">
        <v>2917</v>
      </c>
      <c r="C218" s="340">
        <v>63</v>
      </c>
      <c r="D218" s="340">
        <v>108</v>
      </c>
      <c r="E218" s="341">
        <f t="shared" si="21"/>
        <v>0.714285714285714</v>
      </c>
      <c r="F218" s="342" t="str">
        <f t="shared" si="19"/>
        <v>是</v>
      </c>
      <c r="G218" s="326" t="str">
        <f t="shared" si="20"/>
        <v>款</v>
      </c>
    </row>
    <row r="219" ht="36" customHeight="1" spans="1:7">
      <c r="A219" s="344" t="s">
        <v>2918</v>
      </c>
      <c r="B219" s="345" t="s">
        <v>2919</v>
      </c>
      <c r="C219" s="346"/>
      <c r="D219" s="346"/>
      <c r="E219" s="350" t="str">
        <f t="shared" si="21"/>
        <v/>
      </c>
      <c r="F219" s="342" t="str">
        <f t="shared" si="19"/>
        <v>否</v>
      </c>
      <c r="G219" s="326" t="str">
        <f t="shared" si="20"/>
        <v>项</v>
      </c>
    </row>
    <row r="220" ht="36" customHeight="1" spans="1:7">
      <c r="A220" s="344" t="s">
        <v>2920</v>
      </c>
      <c r="B220" s="345" t="s">
        <v>2921</v>
      </c>
      <c r="C220" s="346"/>
      <c r="D220" s="346"/>
      <c r="E220" s="350" t="str">
        <f t="shared" si="21"/>
        <v/>
      </c>
      <c r="F220" s="342" t="str">
        <f t="shared" si="19"/>
        <v>否</v>
      </c>
      <c r="G220" s="326" t="str">
        <f t="shared" si="20"/>
        <v>项</v>
      </c>
    </row>
    <row r="221" ht="36" customHeight="1" spans="1:7">
      <c r="A221" s="344" t="s">
        <v>2922</v>
      </c>
      <c r="B221" s="345" t="s">
        <v>2923</v>
      </c>
      <c r="C221" s="346"/>
      <c r="D221" s="346"/>
      <c r="E221" s="350" t="str">
        <f t="shared" si="21"/>
        <v/>
      </c>
      <c r="F221" s="342" t="str">
        <f t="shared" si="19"/>
        <v>否</v>
      </c>
      <c r="G221" s="326" t="str">
        <f t="shared" si="20"/>
        <v>项</v>
      </c>
    </row>
    <row r="222" ht="36" customHeight="1" spans="1:7">
      <c r="A222" s="344" t="s">
        <v>2924</v>
      </c>
      <c r="B222" s="345" t="s">
        <v>2925</v>
      </c>
      <c r="C222" s="346">
        <v>48</v>
      </c>
      <c r="D222" s="346">
        <v>108</v>
      </c>
      <c r="E222" s="350">
        <f t="shared" si="21"/>
        <v>1.25</v>
      </c>
      <c r="F222" s="342" t="str">
        <f t="shared" si="19"/>
        <v>是</v>
      </c>
      <c r="G222" s="326" t="str">
        <f t="shared" si="20"/>
        <v>项</v>
      </c>
    </row>
    <row r="223" ht="36" customHeight="1" spans="1:7">
      <c r="A223" s="344" t="s">
        <v>2926</v>
      </c>
      <c r="B223" s="345" t="s">
        <v>2927</v>
      </c>
      <c r="C223" s="346"/>
      <c r="D223" s="346"/>
      <c r="E223" s="350" t="str">
        <f t="shared" si="21"/>
        <v/>
      </c>
      <c r="F223" s="342" t="str">
        <f t="shared" si="19"/>
        <v>否</v>
      </c>
      <c r="G223" s="326" t="str">
        <f t="shared" si="20"/>
        <v>项</v>
      </c>
    </row>
    <row r="224" ht="36" customHeight="1" spans="1:7">
      <c r="A224" s="344" t="s">
        <v>2928</v>
      </c>
      <c r="B224" s="345" t="s">
        <v>2929</v>
      </c>
      <c r="C224" s="346"/>
      <c r="D224" s="346"/>
      <c r="E224" s="350" t="str">
        <f t="shared" si="21"/>
        <v/>
      </c>
      <c r="F224" s="342" t="str">
        <f t="shared" si="19"/>
        <v>否</v>
      </c>
      <c r="G224" s="326" t="str">
        <f t="shared" si="20"/>
        <v>项</v>
      </c>
    </row>
    <row r="225" ht="36" customHeight="1" spans="1:7">
      <c r="A225" s="344" t="s">
        <v>2930</v>
      </c>
      <c r="B225" s="345" t="s">
        <v>2931</v>
      </c>
      <c r="C225" s="346"/>
      <c r="D225" s="346"/>
      <c r="E225" s="350" t="str">
        <f t="shared" si="21"/>
        <v/>
      </c>
      <c r="F225" s="342" t="str">
        <f t="shared" si="19"/>
        <v>否</v>
      </c>
      <c r="G225" s="326" t="str">
        <f t="shared" si="20"/>
        <v>项</v>
      </c>
    </row>
    <row r="226" ht="36" customHeight="1" spans="1:7">
      <c r="A226" s="344" t="s">
        <v>2932</v>
      </c>
      <c r="B226" s="345" t="s">
        <v>2933</v>
      </c>
      <c r="C226" s="346"/>
      <c r="D226" s="346"/>
      <c r="E226" s="350" t="str">
        <f t="shared" si="21"/>
        <v/>
      </c>
      <c r="F226" s="342" t="str">
        <f t="shared" si="19"/>
        <v>否</v>
      </c>
      <c r="G226" s="326" t="str">
        <f t="shared" si="20"/>
        <v>项</v>
      </c>
    </row>
    <row r="227" ht="36" customHeight="1" spans="1:7">
      <c r="A227" s="344" t="s">
        <v>2934</v>
      </c>
      <c r="B227" s="345" t="s">
        <v>2935</v>
      </c>
      <c r="C227" s="346"/>
      <c r="D227" s="346"/>
      <c r="E227" s="350" t="str">
        <f t="shared" si="21"/>
        <v/>
      </c>
      <c r="F227" s="342" t="str">
        <f t="shared" si="19"/>
        <v>否</v>
      </c>
      <c r="G227" s="326" t="str">
        <f t="shared" si="20"/>
        <v>项</v>
      </c>
    </row>
    <row r="228" ht="36" customHeight="1" spans="1:7">
      <c r="A228" s="344" t="s">
        <v>2936</v>
      </c>
      <c r="B228" s="345" t="s">
        <v>2937</v>
      </c>
      <c r="C228" s="346"/>
      <c r="D228" s="346"/>
      <c r="E228" s="350" t="str">
        <f t="shared" si="21"/>
        <v/>
      </c>
      <c r="F228" s="342" t="str">
        <f t="shared" si="19"/>
        <v>否</v>
      </c>
      <c r="G228" s="326" t="str">
        <f t="shared" si="20"/>
        <v>项</v>
      </c>
    </row>
    <row r="229" ht="36" customHeight="1" spans="1:7">
      <c r="A229" s="344" t="s">
        <v>2938</v>
      </c>
      <c r="B229" s="345" t="s">
        <v>2939</v>
      </c>
      <c r="C229" s="346"/>
      <c r="D229" s="346"/>
      <c r="E229" s="350" t="str">
        <f t="shared" si="21"/>
        <v/>
      </c>
      <c r="F229" s="342" t="str">
        <f t="shared" si="19"/>
        <v>否</v>
      </c>
      <c r="G229" s="326" t="str">
        <f t="shared" si="20"/>
        <v>项</v>
      </c>
    </row>
    <row r="230" ht="36" customHeight="1" spans="1:7">
      <c r="A230" s="344" t="s">
        <v>2940</v>
      </c>
      <c r="B230" s="345" t="s">
        <v>2941</v>
      </c>
      <c r="C230" s="346"/>
      <c r="D230" s="346"/>
      <c r="E230" s="350" t="str">
        <f t="shared" si="21"/>
        <v/>
      </c>
      <c r="F230" s="342" t="str">
        <f t="shared" si="19"/>
        <v>否</v>
      </c>
      <c r="G230" s="326" t="str">
        <f t="shared" si="20"/>
        <v>项</v>
      </c>
    </row>
    <row r="231" ht="36" customHeight="1" spans="1:7">
      <c r="A231" s="344" t="s">
        <v>2942</v>
      </c>
      <c r="B231" s="345" t="s">
        <v>2943</v>
      </c>
      <c r="C231" s="346"/>
      <c r="D231" s="346"/>
      <c r="E231" s="350" t="str">
        <f t="shared" si="21"/>
        <v/>
      </c>
      <c r="F231" s="342" t="str">
        <f t="shared" si="19"/>
        <v>否</v>
      </c>
      <c r="G231" s="326" t="str">
        <f t="shared" si="20"/>
        <v>项</v>
      </c>
    </row>
    <row r="232" ht="36" customHeight="1" spans="1:7">
      <c r="A232" s="344" t="s">
        <v>2944</v>
      </c>
      <c r="B232" s="345" t="s">
        <v>2945</v>
      </c>
      <c r="C232" s="346"/>
      <c r="D232" s="346"/>
      <c r="E232" s="350" t="str">
        <f t="shared" si="21"/>
        <v/>
      </c>
      <c r="F232" s="342" t="str">
        <f t="shared" si="19"/>
        <v>否</v>
      </c>
      <c r="G232" s="326" t="str">
        <f t="shared" si="20"/>
        <v>项</v>
      </c>
    </row>
    <row r="233" ht="36" customHeight="1" spans="1:7">
      <c r="A233" s="344" t="s">
        <v>2946</v>
      </c>
      <c r="B233" s="343" t="s">
        <v>2947</v>
      </c>
      <c r="C233" s="347">
        <v>15</v>
      </c>
      <c r="D233" s="347"/>
      <c r="E233" s="350">
        <f t="shared" si="21"/>
        <v>-1</v>
      </c>
      <c r="F233" s="342" t="str">
        <f t="shared" si="19"/>
        <v>是</v>
      </c>
      <c r="G233" s="326" t="str">
        <f t="shared" si="20"/>
        <v>项</v>
      </c>
    </row>
    <row r="234" ht="36" customHeight="1" spans="1:7">
      <c r="A234" s="344" t="s">
        <v>2948</v>
      </c>
      <c r="B234" s="343" t="s">
        <v>2949</v>
      </c>
      <c r="C234" s="347"/>
      <c r="D234" s="347"/>
      <c r="E234" s="350" t="str">
        <f t="shared" si="21"/>
        <v/>
      </c>
      <c r="F234" s="342" t="str">
        <f t="shared" si="19"/>
        <v>否</v>
      </c>
      <c r="G234" s="326" t="str">
        <f t="shared" si="20"/>
        <v>项</v>
      </c>
    </row>
    <row r="235" ht="36" customHeight="1" spans="1:7">
      <c r="A235" s="351" t="s">
        <v>2950</v>
      </c>
      <c r="B235" s="339" t="s">
        <v>2951</v>
      </c>
      <c r="C235" s="340"/>
      <c r="D235" s="340"/>
      <c r="E235" s="350" t="str">
        <f t="shared" si="21"/>
        <v/>
      </c>
      <c r="F235" s="342" t="str">
        <f t="shared" si="19"/>
        <v>是</v>
      </c>
      <c r="G235" s="326" t="str">
        <f t="shared" si="20"/>
        <v>类</v>
      </c>
    </row>
    <row r="236" ht="36" customHeight="1" spans="1:7">
      <c r="A236" s="351" t="s">
        <v>2952</v>
      </c>
      <c r="B236" s="348" t="s">
        <v>2953</v>
      </c>
      <c r="C236" s="349"/>
      <c r="D236" s="349"/>
      <c r="E236" s="350" t="str">
        <f t="shared" si="21"/>
        <v/>
      </c>
      <c r="F236" s="342" t="str">
        <f t="shared" si="19"/>
        <v>否</v>
      </c>
      <c r="G236" s="326" t="str">
        <f t="shared" si="20"/>
        <v>款</v>
      </c>
    </row>
    <row r="237" ht="36" customHeight="1" spans="1:7">
      <c r="A237" s="352" t="s">
        <v>2954</v>
      </c>
      <c r="B237" s="345" t="s">
        <v>2955</v>
      </c>
      <c r="C237" s="346"/>
      <c r="D237" s="346"/>
      <c r="E237" s="350" t="str">
        <f t="shared" si="21"/>
        <v/>
      </c>
      <c r="F237" s="342" t="str">
        <f t="shared" si="19"/>
        <v>否</v>
      </c>
      <c r="G237" s="326" t="str">
        <f t="shared" si="20"/>
        <v>项</v>
      </c>
    </row>
    <row r="238" ht="36" customHeight="1" spans="1:7">
      <c r="A238" s="352" t="s">
        <v>2956</v>
      </c>
      <c r="B238" s="345" t="s">
        <v>2957</v>
      </c>
      <c r="C238" s="346"/>
      <c r="D238" s="346"/>
      <c r="E238" s="350" t="str">
        <f t="shared" si="21"/>
        <v/>
      </c>
      <c r="F238" s="342" t="str">
        <f t="shared" si="19"/>
        <v>否</v>
      </c>
      <c r="G238" s="326" t="str">
        <f t="shared" si="20"/>
        <v>项</v>
      </c>
    </row>
    <row r="239" ht="36" customHeight="1" spans="1:7">
      <c r="A239" s="352" t="s">
        <v>2958</v>
      </c>
      <c r="B239" s="345" t="s">
        <v>2959</v>
      </c>
      <c r="C239" s="346"/>
      <c r="D239" s="346"/>
      <c r="E239" s="350" t="str">
        <f t="shared" si="21"/>
        <v/>
      </c>
      <c r="F239" s="342" t="str">
        <f t="shared" si="19"/>
        <v>否</v>
      </c>
      <c r="G239" s="326" t="str">
        <f t="shared" si="20"/>
        <v>项</v>
      </c>
    </row>
    <row r="240" ht="36" customHeight="1" spans="1:7">
      <c r="A240" s="352" t="s">
        <v>2960</v>
      </c>
      <c r="B240" s="345" t="s">
        <v>2961</v>
      </c>
      <c r="C240" s="346"/>
      <c r="D240" s="346"/>
      <c r="E240" s="350" t="str">
        <f t="shared" si="21"/>
        <v/>
      </c>
      <c r="F240" s="342" t="str">
        <f t="shared" si="19"/>
        <v>否</v>
      </c>
      <c r="G240" s="326" t="str">
        <f t="shared" si="20"/>
        <v>项</v>
      </c>
    </row>
    <row r="241" ht="36" customHeight="1" spans="1:7">
      <c r="A241" s="352" t="s">
        <v>2962</v>
      </c>
      <c r="B241" s="345" t="s">
        <v>2963</v>
      </c>
      <c r="C241" s="346"/>
      <c r="D241" s="346"/>
      <c r="E241" s="350" t="str">
        <f t="shared" si="21"/>
        <v/>
      </c>
      <c r="F241" s="342" t="str">
        <f t="shared" si="19"/>
        <v>否</v>
      </c>
      <c r="G241" s="326" t="str">
        <f t="shared" si="20"/>
        <v>项</v>
      </c>
    </row>
    <row r="242" ht="36" customHeight="1" spans="1:7">
      <c r="A242" s="352" t="s">
        <v>2964</v>
      </c>
      <c r="B242" s="345" t="s">
        <v>2965</v>
      </c>
      <c r="C242" s="346"/>
      <c r="D242" s="346"/>
      <c r="E242" s="350" t="str">
        <f t="shared" si="21"/>
        <v/>
      </c>
      <c r="F242" s="342" t="str">
        <f t="shared" si="19"/>
        <v>否</v>
      </c>
      <c r="G242" s="326" t="str">
        <f t="shared" si="20"/>
        <v>项</v>
      </c>
    </row>
    <row r="243" ht="36" customHeight="1" spans="1:7">
      <c r="A243" s="352" t="s">
        <v>2966</v>
      </c>
      <c r="B243" s="345" t="s">
        <v>2967</v>
      </c>
      <c r="C243" s="346"/>
      <c r="D243" s="346"/>
      <c r="E243" s="350" t="str">
        <f t="shared" si="21"/>
        <v/>
      </c>
      <c r="F243" s="342" t="str">
        <f t="shared" si="19"/>
        <v>否</v>
      </c>
      <c r="G243" s="326" t="str">
        <f t="shared" si="20"/>
        <v>项</v>
      </c>
    </row>
    <row r="244" ht="36" customHeight="1" spans="1:7">
      <c r="A244" s="352" t="s">
        <v>2968</v>
      </c>
      <c r="B244" s="345" t="s">
        <v>2969</v>
      </c>
      <c r="C244" s="346"/>
      <c r="D244" s="346"/>
      <c r="E244" s="350" t="str">
        <f t="shared" si="21"/>
        <v/>
      </c>
      <c r="F244" s="342" t="str">
        <f t="shared" si="19"/>
        <v>否</v>
      </c>
      <c r="G244" s="326" t="str">
        <f t="shared" si="20"/>
        <v>项</v>
      </c>
    </row>
    <row r="245" ht="36" customHeight="1" spans="1:7">
      <c r="A245" s="352" t="s">
        <v>2970</v>
      </c>
      <c r="B245" s="345" t="s">
        <v>2971</v>
      </c>
      <c r="C245" s="346"/>
      <c r="D245" s="346"/>
      <c r="E245" s="350" t="str">
        <f t="shared" si="21"/>
        <v/>
      </c>
      <c r="F245" s="342" t="str">
        <f t="shared" si="19"/>
        <v>否</v>
      </c>
      <c r="G245" s="326" t="str">
        <f t="shared" si="20"/>
        <v>项</v>
      </c>
    </row>
    <row r="246" ht="36" customHeight="1" spans="1:7">
      <c r="A246" s="352" t="s">
        <v>2972</v>
      </c>
      <c r="B246" s="345" t="s">
        <v>2973</v>
      </c>
      <c r="C246" s="346"/>
      <c r="D246" s="346"/>
      <c r="E246" s="350" t="str">
        <f t="shared" si="21"/>
        <v/>
      </c>
      <c r="F246" s="342" t="str">
        <f t="shared" si="19"/>
        <v>否</v>
      </c>
      <c r="G246" s="326" t="str">
        <f t="shared" si="20"/>
        <v>项</v>
      </c>
    </row>
    <row r="247" ht="36" customHeight="1" spans="1:7">
      <c r="A247" s="352" t="s">
        <v>2974</v>
      </c>
      <c r="B247" s="345" t="s">
        <v>2975</v>
      </c>
      <c r="C247" s="346"/>
      <c r="D247" s="346"/>
      <c r="E247" s="350" t="str">
        <f t="shared" si="21"/>
        <v/>
      </c>
      <c r="F247" s="342" t="str">
        <f t="shared" si="19"/>
        <v>否</v>
      </c>
      <c r="G247" s="326" t="str">
        <f t="shared" si="20"/>
        <v>项</v>
      </c>
    </row>
    <row r="248" ht="36" customHeight="1" spans="1:7">
      <c r="A248" s="352" t="s">
        <v>2976</v>
      </c>
      <c r="B248" s="345" t="s">
        <v>2977</v>
      </c>
      <c r="C248" s="346"/>
      <c r="D248" s="346"/>
      <c r="E248" s="350" t="str">
        <f t="shared" si="21"/>
        <v/>
      </c>
      <c r="F248" s="342" t="str">
        <f t="shared" si="19"/>
        <v>否</v>
      </c>
      <c r="G248" s="326" t="str">
        <f t="shared" si="20"/>
        <v>项</v>
      </c>
    </row>
    <row r="249" ht="36" customHeight="1" spans="1:7">
      <c r="A249" s="351" t="s">
        <v>2978</v>
      </c>
      <c r="B249" s="348" t="s">
        <v>2979</v>
      </c>
      <c r="C249" s="349"/>
      <c r="D249" s="349"/>
      <c r="E249" s="350" t="str">
        <f t="shared" si="21"/>
        <v/>
      </c>
      <c r="F249" s="342" t="str">
        <f t="shared" si="19"/>
        <v>否</v>
      </c>
      <c r="G249" s="326" t="str">
        <f t="shared" si="20"/>
        <v>款</v>
      </c>
    </row>
    <row r="250" ht="36" customHeight="1" spans="1:7">
      <c r="A250" s="352" t="s">
        <v>2980</v>
      </c>
      <c r="B250" s="345" t="s">
        <v>2981</v>
      </c>
      <c r="C250" s="346"/>
      <c r="D250" s="346"/>
      <c r="E250" s="350" t="str">
        <f t="shared" si="21"/>
        <v/>
      </c>
      <c r="F250" s="342" t="str">
        <f t="shared" si="19"/>
        <v>否</v>
      </c>
      <c r="G250" s="326" t="str">
        <f t="shared" si="20"/>
        <v>项</v>
      </c>
    </row>
    <row r="251" ht="36" customHeight="1" spans="1:7">
      <c r="A251" s="352" t="s">
        <v>2982</v>
      </c>
      <c r="B251" s="345" t="s">
        <v>2983</v>
      </c>
      <c r="C251" s="346"/>
      <c r="D251" s="346"/>
      <c r="E251" s="350" t="str">
        <f t="shared" si="21"/>
        <v/>
      </c>
      <c r="F251" s="342" t="str">
        <f t="shared" si="19"/>
        <v>否</v>
      </c>
      <c r="G251" s="326" t="str">
        <f t="shared" si="20"/>
        <v>项</v>
      </c>
    </row>
    <row r="252" ht="36" customHeight="1" spans="1:7">
      <c r="A252" s="352" t="s">
        <v>2984</v>
      </c>
      <c r="B252" s="345" t="s">
        <v>2985</v>
      </c>
      <c r="C252" s="346"/>
      <c r="D252" s="346"/>
      <c r="E252" s="350" t="str">
        <f t="shared" si="21"/>
        <v/>
      </c>
      <c r="F252" s="342" t="str">
        <f t="shared" si="19"/>
        <v>否</v>
      </c>
      <c r="G252" s="326" t="str">
        <f t="shared" si="20"/>
        <v>项</v>
      </c>
    </row>
    <row r="253" ht="36" customHeight="1" spans="1:7">
      <c r="A253" s="352" t="s">
        <v>2986</v>
      </c>
      <c r="B253" s="345" t="s">
        <v>2987</v>
      </c>
      <c r="C253" s="346"/>
      <c r="D253" s="346"/>
      <c r="E253" s="350" t="str">
        <f t="shared" si="21"/>
        <v/>
      </c>
      <c r="F253" s="342" t="str">
        <f t="shared" si="19"/>
        <v>否</v>
      </c>
      <c r="G253" s="326" t="str">
        <f t="shared" si="20"/>
        <v>项</v>
      </c>
    </row>
    <row r="254" ht="36" customHeight="1" spans="1:7">
      <c r="A254" s="352" t="s">
        <v>2988</v>
      </c>
      <c r="B254" s="345" t="s">
        <v>2989</v>
      </c>
      <c r="C254" s="346"/>
      <c r="D254" s="346"/>
      <c r="E254" s="350" t="str">
        <f t="shared" si="21"/>
        <v/>
      </c>
      <c r="F254" s="342" t="str">
        <f t="shared" si="19"/>
        <v>否</v>
      </c>
      <c r="G254" s="326" t="str">
        <f t="shared" si="20"/>
        <v>项</v>
      </c>
    </row>
    <row r="255" ht="36" customHeight="1" spans="1:7">
      <c r="A255" s="352" t="s">
        <v>2990</v>
      </c>
      <c r="B255" s="345" t="s">
        <v>2991</v>
      </c>
      <c r="C255" s="346"/>
      <c r="D255" s="346"/>
      <c r="E255" s="350" t="str">
        <f t="shared" si="21"/>
        <v/>
      </c>
      <c r="F255" s="342" t="str">
        <f t="shared" si="19"/>
        <v>否</v>
      </c>
      <c r="G255" s="326" t="str">
        <f t="shared" si="20"/>
        <v>项</v>
      </c>
    </row>
    <row r="256" ht="36" customHeight="1" spans="1:7">
      <c r="A256" s="344"/>
      <c r="B256" s="343"/>
      <c r="C256" s="347"/>
      <c r="D256" s="347"/>
      <c r="E256" s="350" t="str">
        <f t="shared" si="21"/>
        <v/>
      </c>
      <c r="F256" s="342" t="str">
        <f t="shared" ref="F256:F267" si="22">IF(LEN(A256)=3,"是",IF(B256&lt;&gt;"",IF(SUM(C256:D256)&lt;&gt;0,"是","否"),"是"))</f>
        <v>是</v>
      </c>
      <c r="G256" s="326"/>
    </row>
    <row r="257" ht="36" customHeight="1" spans="1:7">
      <c r="A257" s="357"/>
      <c r="B257" s="358" t="s">
        <v>3027</v>
      </c>
      <c r="C257" s="340">
        <f>C4+C20+C31+C89+C117+C169+C173+C199+C217+C235</f>
        <v>27999</v>
      </c>
      <c r="D257" s="340">
        <f>D4+D20+D31+D89+D117+D169+D173+D199+D217+D235</f>
        <v>39608</v>
      </c>
      <c r="E257" s="341">
        <f t="shared" si="21"/>
        <v>0.414621950783957</v>
      </c>
      <c r="F257" s="342" t="str">
        <f t="shared" si="22"/>
        <v>是</v>
      </c>
      <c r="G257" s="326"/>
    </row>
    <row r="258" ht="36" customHeight="1" spans="1:7">
      <c r="A258" s="359" t="s">
        <v>2993</v>
      </c>
      <c r="B258" s="360" t="s">
        <v>122</v>
      </c>
      <c r="C258" s="361">
        <v>8989</v>
      </c>
      <c r="D258" s="361">
        <v>3975</v>
      </c>
      <c r="E258" s="362"/>
      <c r="F258" s="342" t="str">
        <f t="shared" si="22"/>
        <v>是</v>
      </c>
      <c r="G258" s="326"/>
    </row>
    <row r="259" ht="36" customHeight="1" spans="1:7">
      <c r="A259" s="359" t="s">
        <v>2994</v>
      </c>
      <c r="B259" s="363" t="s">
        <v>2995</v>
      </c>
      <c r="C259" s="364">
        <v>1120</v>
      </c>
      <c r="D259" s="364"/>
      <c r="E259" s="365"/>
      <c r="F259" s="342" t="str">
        <f t="shared" si="22"/>
        <v>是</v>
      </c>
      <c r="G259" s="326"/>
    </row>
    <row r="260" ht="36" customHeight="1" spans="1:7">
      <c r="A260" s="366" t="s">
        <v>3020</v>
      </c>
      <c r="B260" s="363" t="s">
        <v>3021</v>
      </c>
      <c r="C260" s="364"/>
      <c r="D260" s="364"/>
      <c r="E260" s="365"/>
      <c r="F260" s="342" t="str">
        <f t="shared" si="22"/>
        <v>否</v>
      </c>
      <c r="G260" s="326"/>
    </row>
    <row r="261" ht="36" customHeight="1" spans="1:6">
      <c r="A261" s="367" t="s">
        <v>2996</v>
      </c>
      <c r="B261" s="368" t="s">
        <v>2997</v>
      </c>
      <c r="C261" s="364">
        <v>1120</v>
      </c>
      <c r="D261" s="364">
        <v>1575</v>
      </c>
      <c r="E261" s="365"/>
      <c r="F261" s="342" t="str">
        <f t="shared" si="22"/>
        <v>是</v>
      </c>
    </row>
    <row r="262" ht="36" customHeight="1" spans="1:7">
      <c r="A262" s="366" t="s">
        <v>3022</v>
      </c>
      <c r="B262" s="363" t="s">
        <v>3001</v>
      </c>
      <c r="C262" s="364">
        <v>7869</v>
      </c>
      <c r="D262" s="364">
        <v>2400</v>
      </c>
      <c r="E262" s="365"/>
      <c r="F262" s="342" t="str">
        <f t="shared" si="22"/>
        <v>是</v>
      </c>
      <c r="G262" s="326"/>
    </row>
    <row r="263" ht="36" customHeight="1" spans="1:7">
      <c r="A263" s="366" t="s">
        <v>3002</v>
      </c>
      <c r="B263" s="363" t="s">
        <v>3003</v>
      </c>
      <c r="C263" s="364"/>
      <c r="D263" s="364"/>
      <c r="E263" s="365"/>
      <c r="F263" s="342" t="str">
        <f t="shared" si="22"/>
        <v>否</v>
      </c>
      <c r="G263" s="326"/>
    </row>
    <row r="264" ht="36" customHeight="1" spans="1:7">
      <c r="A264" s="366" t="s">
        <v>3023</v>
      </c>
      <c r="B264" s="369" t="s">
        <v>3024</v>
      </c>
      <c r="C264" s="364"/>
      <c r="D264" s="364"/>
      <c r="E264" s="362"/>
      <c r="F264" s="342" t="str">
        <f t="shared" si="22"/>
        <v>否</v>
      </c>
      <c r="G264" s="326"/>
    </row>
    <row r="265" ht="36" customHeight="1" spans="1:7">
      <c r="A265" s="359" t="s">
        <v>3004</v>
      </c>
      <c r="B265" s="370" t="s">
        <v>3005</v>
      </c>
      <c r="C265" s="361">
        <v>3160</v>
      </c>
      <c r="D265" s="361">
        <v>64170</v>
      </c>
      <c r="E265" s="365"/>
      <c r="F265" s="342" t="str">
        <f t="shared" si="22"/>
        <v>是</v>
      </c>
      <c r="G265" s="326"/>
    </row>
    <row r="266" ht="36" customHeight="1" spans="1:7">
      <c r="A266" s="359"/>
      <c r="B266" s="370" t="s">
        <v>3025</v>
      </c>
      <c r="C266" s="361"/>
      <c r="D266" s="364"/>
      <c r="E266" s="365"/>
      <c r="F266" s="342" t="str">
        <f t="shared" si="22"/>
        <v>否</v>
      </c>
      <c r="G266" s="326"/>
    </row>
    <row r="267" ht="36" customHeight="1" spans="1:7">
      <c r="A267" s="371"/>
      <c r="B267" s="372" t="s">
        <v>129</v>
      </c>
      <c r="C267" s="361">
        <f>C257+C258+C265</f>
        <v>40148</v>
      </c>
      <c r="D267" s="361">
        <f>D257+D258+D265</f>
        <v>107753</v>
      </c>
      <c r="E267" s="362"/>
      <c r="F267" s="342" t="str">
        <f t="shared" si="22"/>
        <v>是</v>
      </c>
      <c r="G267" s="326"/>
    </row>
    <row r="268" spans="3:4">
      <c r="C268" s="373"/>
      <c r="D268" s="373"/>
    </row>
    <row r="269" spans="3:4">
      <c r="C269" s="373"/>
      <c r="D269" s="373"/>
    </row>
    <row r="270" spans="3:4">
      <c r="C270" s="373"/>
      <c r="D270" s="373"/>
    </row>
  </sheetData>
  <autoFilter ref="A3:G267">
    <extLst/>
  </autoFilter>
  <mergeCells count="1">
    <mergeCell ref="B1:E1"/>
  </mergeCells>
  <conditionalFormatting sqref="B264">
    <cfRule type="expression" dxfId="1" priority="6" stopIfTrue="1">
      <formula>"len($A:$A)=3"</formula>
    </cfRule>
  </conditionalFormatting>
  <conditionalFormatting sqref="C264">
    <cfRule type="expression" dxfId="1" priority="4" stopIfTrue="1">
      <formula>"len($A:$A)=3"</formula>
    </cfRule>
  </conditionalFormatting>
  <conditionalFormatting sqref="D264">
    <cfRule type="expression" dxfId="1" priority="3" stopIfTrue="1">
      <formula>"len($A:$A)=3"</formula>
    </cfRule>
  </conditionalFormatting>
  <conditionalFormatting sqref="D265">
    <cfRule type="expression" dxfId="1" priority="1" stopIfTrue="1">
      <formula>"len($A:$A)=3"</formula>
    </cfRule>
  </conditionalFormatting>
  <conditionalFormatting sqref="B265:B266">
    <cfRule type="expression" dxfId="1" priority="5" stopIfTrue="1">
      <formula>"len($A:$A)=3"</formula>
    </cfRule>
  </conditionalFormatting>
  <conditionalFormatting sqref="C265:C266">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showGridLines="0" showZeros="0" view="pageBreakPreview" zoomScaleNormal="100" workbookViewId="0">
      <pane ySplit="3" topLeftCell="A10" activePane="bottomLeft" state="frozen"/>
      <selection/>
      <selection pane="bottomLeft" activeCell="A16" sqref="A16:D16"/>
    </sheetView>
  </sheetViews>
  <sheetFormatPr defaultColWidth="9" defaultRowHeight="13.5" outlineLevelCol="4"/>
  <cols>
    <col min="1" max="1" width="52.125" style="300" customWidth="1"/>
    <col min="2" max="4" width="20.625" customWidth="1"/>
  </cols>
  <sheetData>
    <row r="1" s="299" customFormat="1" ht="45" customHeight="1" spans="1:5">
      <c r="A1" s="301" t="s">
        <v>3028</v>
      </c>
      <c r="B1" s="301"/>
      <c r="C1" s="301"/>
      <c r="D1" s="301"/>
      <c r="E1" s="302"/>
    </row>
    <row r="2" ht="20.1" customHeight="1" spans="1:5">
      <c r="A2" s="303"/>
      <c r="B2" s="304"/>
      <c r="C2" s="305"/>
      <c r="D2" s="305" t="s">
        <v>2</v>
      </c>
      <c r="E2" s="300"/>
    </row>
    <row r="3" ht="45" customHeight="1" spans="1:5">
      <c r="A3" s="186" t="s">
        <v>2455</v>
      </c>
      <c r="B3" s="194" t="s">
        <v>131</v>
      </c>
      <c r="C3" s="194" t="s">
        <v>6</v>
      </c>
      <c r="D3" s="194" t="s">
        <v>132</v>
      </c>
      <c r="E3" s="306" t="s">
        <v>8</v>
      </c>
    </row>
    <row r="4" ht="36" customHeight="1" spans="1:5">
      <c r="A4" s="307" t="s">
        <v>2552</v>
      </c>
      <c r="B4" s="308"/>
      <c r="C4" s="308"/>
      <c r="D4" s="309"/>
      <c r="E4" s="310" t="str">
        <f>IF(A4&lt;&gt;"",IF(SUM(B4:C4)&lt;&gt;0,"是","否"),"是")</f>
        <v>否</v>
      </c>
    </row>
    <row r="5" ht="36" customHeight="1" spans="1:5">
      <c r="A5" s="307" t="s">
        <v>3029</v>
      </c>
      <c r="B5" s="308"/>
      <c r="C5" s="308"/>
      <c r="D5" s="309"/>
      <c r="E5" s="310" t="str">
        <f t="shared" ref="E5:E15" si="0">IF(A5&lt;&gt;"",IF(SUM(B5:C5)&lt;&gt;0,"是","否"),"是")</f>
        <v>否</v>
      </c>
    </row>
    <row r="6" ht="36" customHeight="1" spans="1:5">
      <c r="A6" s="307" t="s">
        <v>3030</v>
      </c>
      <c r="B6" s="308"/>
      <c r="C6" s="308"/>
      <c r="D6" s="309"/>
      <c r="E6" s="310" t="str">
        <f t="shared" si="0"/>
        <v>否</v>
      </c>
    </row>
    <row r="7" ht="36" customHeight="1" spans="1:5">
      <c r="A7" s="311" t="s">
        <v>3031</v>
      </c>
      <c r="B7" s="308"/>
      <c r="C7" s="308"/>
      <c r="D7" s="309"/>
      <c r="E7" s="312" t="str">
        <f t="shared" si="0"/>
        <v>否</v>
      </c>
    </row>
    <row r="8" ht="36" customHeight="1" spans="1:5">
      <c r="A8" s="307" t="s">
        <v>3032</v>
      </c>
      <c r="B8" s="308"/>
      <c r="C8" s="308"/>
      <c r="D8" s="309"/>
      <c r="E8" s="310" t="str">
        <f t="shared" si="0"/>
        <v>否</v>
      </c>
    </row>
    <row r="9" ht="36" customHeight="1" spans="1:5">
      <c r="A9" s="307" t="s">
        <v>3033</v>
      </c>
      <c r="B9" s="308"/>
      <c r="C9" s="308"/>
      <c r="D9" s="309"/>
      <c r="E9" s="310" t="str">
        <f t="shared" si="0"/>
        <v>否</v>
      </c>
    </row>
    <row r="10" ht="36" customHeight="1" spans="1:5">
      <c r="A10" s="311" t="s">
        <v>3034</v>
      </c>
      <c r="B10" s="308"/>
      <c r="C10" s="308"/>
      <c r="D10" s="309"/>
      <c r="E10" s="312" t="str">
        <f t="shared" si="0"/>
        <v>否</v>
      </c>
    </row>
    <row r="11" ht="36" customHeight="1" spans="1:5">
      <c r="A11" s="307" t="s">
        <v>3035</v>
      </c>
      <c r="B11" s="308"/>
      <c r="C11" s="308"/>
      <c r="D11" s="309"/>
      <c r="E11" s="310" t="str">
        <f t="shared" si="0"/>
        <v>否</v>
      </c>
    </row>
    <row r="12" ht="36" customHeight="1" spans="1:5">
      <c r="A12" s="311" t="s">
        <v>3036</v>
      </c>
      <c r="B12" s="308"/>
      <c r="C12" s="308"/>
      <c r="D12" s="309"/>
      <c r="E12" s="312" t="str">
        <f t="shared" si="0"/>
        <v>否</v>
      </c>
    </row>
    <row r="13" ht="36" customHeight="1" spans="1:5">
      <c r="A13" s="311" t="s">
        <v>3037</v>
      </c>
      <c r="B13" s="308"/>
      <c r="C13" s="308"/>
      <c r="D13" s="309"/>
      <c r="E13" s="312" t="str">
        <f t="shared" si="0"/>
        <v>否</v>
      </c>
    </row>
    <row r="14" ht="36" customHeight="1" spans="1:5">
      <c r="A14" s="311" t="s">
        <v>3038</v>
      </c>
      <c r="B14" s="308"/>
      <c r="C14" s="308"/>
      <c r="D14" s="309"/>
      <c r="E14" s="312" t="str">
        <f t="shared" si="0"/>
        <v>否</v>
      </c>
    </row>
    <row r="15" ht="36" customHeight="1" spans="1:5">
      <c r="A15" s="313" t="s">
        <v>3039</v>
      </c>
      <c r="B15" s="314"/>
      <c r="C15" s="314"/>
      <c r="D15" s="315"/>
      <c r="E15" s="310" t="str">
        <f t="shared" si="0"/>
        <v>否</v>
      </c>
    </row>
    <row r="16" ht="36" customHeight="1" spans="1:4">
      <c r="A16" s="316" t="s">
        <v>2478</v>
      </c>
      <c r="B16" s="317"/>
      <c r="C16" s="317"/>
      <c r="D16" s="318"/>
    </row>
  </sheetData>
  <mergeCells count="2">
    <mergeCell ref="A1:D1"/>
    <mergeCell ref="A16:D16"/>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51"/>
  <sheetViews>
    <sheetView showGridLines="0" showZeros="0" view="pageBreakPreview" zoomScale="90" zoomScaleNormal="90" topLeftCell="B1" workbookViewId="0">
      <pane ySplit="3" topLeftCell="A4" activePane="bottomLeft" state="frozen"/>
      <selection/>
      <selection pane="bottomLeft" activeCell="D38" sqref="D38"/>
    </sheetView>
  </sheetViews>
  <sheetFormatPr defaultColWidth="9" defaultRowHeight="14.25" outlineLevelCol="6"/>
  <cols>
    <col min="1" max="1" width="12.75" style="175" customWidth="1"/>
    <col min="2" max="2" width="50.75" style="175" customWidth="1"/>
    <col min="3" max="5" width="20.625" style="175" customWidth="1"/>
    <col min="6" max="6" width="9.75" style="175" customWidth="1"/>
    <col min="7" max="16384" width="9" style="300"/>
  </cols>
  <sheetData>
    <row r="1" ht="45" customHeight="1" spans="1:7">
      <c r="A1" s="378"/>
      <c r="B1" s="378" t="s">
        <v>70</v>
      </c>
      <c r="C1" s="378"/>
      <c r="D1" s="378"/>
      <c r="E1" s="378"/>
      <c r="G1" s="613"/>
    </row>
    <row r="2" ht="18.95" customHeight="1" spans="1:5">
      <c r="A2" s="614"/>
      <c r="B2" s="576"/>
      <c r="C2" s="381"/>
      <c r="E2" s="577" t="s">
        <v>2</v>
      </c>
    </row>
    <row r="3" s="573" customFormat="1" ht="45" customHeight="1" spans="1:6">
      <c r="A3" s="615" t="s">
        <v>3</v>
      </c>
      <c r="B3" s="518" t="s">
        <v>4</v>
      </c>
      <c r="C3" s="194" t="s">
        <v>5</v>
      </c>
      <c r="D3" s="194" t="s">
        <v>6</v>
      </c>
      <c r="E3" s="518" t="s">
        <v>7</v>
      </c>
      <c r="F3" s="616" t="s">
        <v>8</v>
      </c>
    </row>
    <row r="4" ht="37.5" customHeight="1" spans="1:6">
      <c r="A4" s="396" t="s">
        <v>71</v>
      </c>
      <c r="B4" s="617" t="s">
        <v>72</v>
      </c>
      <c r="C4" s="618">
        <v>32410</v>
      </c>
      <c r="D4" s="589">
        <v>56386</v>
      </c>
      <c r="E4" s="619">
        <f>(D4-C4)/C4</f>
        <v>0.739771675408824</v>
      </c>
      <c r="F4" s="310" t="str">
        <f t="shared" ref="F4:F38" si="0">IF(LEN(A4)=3,"是",IF(B4&lt;&gt;"",IF(SUM(C4:D4)&lt;&gt;0,"是","否"),"是"))</f>
        <v>是</v>
      </c>
    </row>
    <row r="5" ht="37.5" customHeight="1" spans="1:6">
      <c r="A5" s="396" t="s">
        <v>73</v>
      </c>
      <c r="B5" s="620" t="s">
        <v>74</v>
      </c>
      <c r="C5" s="589"/>
      <c r="D5" s="589"/>
      <c r="E5" s="619"/>
      <c r="F5" s="310" t="str">
        <f t="shared" si="0"/>
        <v>是</v>
      </c>
    </row>
    <row r="6" ht="37.5" customHeight="1" spans="1:6">
      <c r="A6" s="396" t="s">
        <v>75</v>
      </c>
      <c r="B6" s="620" t="s">
        <v>76</v>
      </c>
      <c r="C6" s="621">
        <v>444</v>
      </c>
      <c r="D6" s="589">
        <v>465</v>
      </c>
      <c r="E6" s="619">
        <f t="shared" ref="E6:E30" si="1">(D6-C6)/C6</f>
        <v>0.0472972972972973</v>
      </c>
      <c r="F6" s="310" t="str">
        <f t="shared" si="0"/>
        <v>是</v>
      </c>
    </row>
    <row r="7" ht="37.5" customHeight="1" spans="1:6">
      <c r="A7" s="396" t="s">
        <v>77</v>
      </c>
      <c r="B7" s="620" t="s">
        <v>78</v>
      </c>
      <c r="C7" s="618">
        <v>18401</v>
      </c>
      <c r="D7" s="589">
        <v>21267</v>
      </c>
      <c r="E7" s="619">
        <f t="shared" si="1"/>
        <v>0.155752404760611</v>
      </c>
      <c r="F7" s="310" t="str">
        <f t="shared" si="0"/>
        <v>是</v>
      </c>
    </row>
    <row r="8" ht="37.5" customHeight="1" spans="1:6">
      <c r="A8" s="396" t="s">
        <v>79</v>
      </c>
      <c r="B8" s="620" t="s">
        <v>80</v>
      </c>
      <c r="C8" s="618">
        <v>86933</v>
      </c>
      <c r="D8" s="589">
        <v>88183</v>
      </c>
      <c r="E8" s="619">
        <f t="shared" si="1"/>
        <v>0.0143788894896069</v>
      </c>
      <c r="F8" s="310" t="str">
        <f t="shared" si="0"/>
        <v>是</v>
      </c>
    </row>
    <row r="9" ht="37.5" customHeight="1" spans="1:6">
      <c r="A9" s="396" t="s">
        <v>81</v>
      </c>
      <c r="B9" s="620" t="s">
        <v>82</v>
      </c>
      <c r="C9" s="618">
        <v>4988</v>
      </c>
      <c r="D9" s="589">
        <v>5368</v>
      </c>
      <c r="E9" s="619">
        <f t="shared" si="1"/>
        <v>0.0761828388131516</v>
      </c>
      <c r="F9" s="310" t="str">
        <f t="shared" si="0"/>
        <v>是</v>
      </c>
    </row>
    <row r="10" ht="37.5" customHeight="1" spans="1:6">
      <c r="A10" s="396" t="s">
        <v>83</v>
      </c>
      <c r="B10" s="620" t="s">
        <v>84</v>
      </c>
      <c r="C10" s="618">
        <v>2658</v>
      </c>
      <c r="D10" s="589">
        <v>3381</v>
      </c>
      <c r="E10" s="619">
        <f t="shared" si="1"/>
        <v>0.272009029345372</v>
      </c>
      <c r="F10" s="310" t="str">
        <f t="shared" si="0"/>
        <v>是</v>
      </c>
    </row>
    <row r="11" ht="37.5" customHeight="1" spans="1:6">
      <c r="A11" s="396" t="s">
        <v>85</v>
      </c>
      <c r="B11" s="620" t="s">
        <v>86</v>
      </c>
      <c r="C11" s="618">
        <v>61973</v>
      </c>
      <c r="D11" s="589">
        <v>60181</v>
      </c>
      <c r="E11" s="619">
        <f t="shared" si="1"/>
        <v>-0.0289158181788844</v>
      </c>
      <c r="F11" s="310" t="str">
        <f t="shared" si="0"/>
        <v>是</v>
      </c>
    </row>
    <row r="12" ht="37.5" customHeight="1" spans="1:6">
      <c r="A12" s="396" t="s">
        <v>87</v>
      </c>
      <c r="B12" s="620" t="s">
        <v>88</v>
      </c>
      <c r="C12" s="618">
        <v>30274</v>
      </c>
      <c r="D12" s="589">
        <v>28204</v>
      </c>
      <c r="E12" s="619">
        <f t="shared" si="1"/>
        <v>-0.0683755037325758</v>
      </c>
      <c r="F12" s="310" t="str">
        <f t="shared" si="0"/>
        <v>是</v>
      </c>
    </row>
    <row r="13" ht="37.5" customHeight="1" spans="1:6">
      <c r="A13" s="396" t="s">
        <v>89</v>
      </c>
      <c r="B13" s="620" t="s">
        <v>90</v>
      </c>
      <c r="C13" s="618">
        <v>2530</v>
      </c>
      <c r="D13" s="589">
        <v>2218</v>
      </c>
      <c r="E13" s="619">
        <f t="shared" si="1"/>
        <v>-0.123320158102767</v>
      </c>
      <c r="F13" s="310" t="str">
        <f t="shared" si="0"/>
        <v>是</v>
      </c>
    </row>
    <row r="14" ht="37.5" customHeight="1" spans="1:6">
      <c r="A14" s="396" t="s">
        <v>91</v>
      </c>
      <c r="B14" s="620" t="s">
        <v>92</v>
      </c>
      <c r="C14" s="618">
        <v>191197</v>
      </c>
      <c r="D14" s="589">
        <v>136145</v>
      </c>
      <c r="E14" s="619">
        <f t="shared" si="1"/>
        <v>-0.287933388076173</v>
      </c>
      <c r="F14" s="310" t="str">
        <f t="shared" si="0"/>
        <v>是</v>
      </c>
    </row>
    <row r="15" ht="37.5" customHeight="1" spans="1:6">
      <c r="A15" s="396" t="s">
        <v>93</v>
      </c>
      <c r="B15" s="620" t="s">
        <v>94</v>
      </c>
      <c r="C15" s="618">
        <v>62669</v>
      </c>
      <c r="D15" s="589">
        <v>55770</v>
      </c>
      <c r="E15" s="619">
        <f t="shared" si="1"/>
        <v>-0.110086326572947</v>
      </c>
      <c r="F15" s="310" t="str">
        <f t="shared" si="0"/>
        <v>是</v>
      </c>
    </row>
    <row r="16" ht="37.5" customHeight="1" spans="1:6">
      <c r="A16" s="396" t="s">
        <v>95</v>
      </c>
      <c r="B16" s="620" t="s">
        <v>96</v>
      </c>
      <c r="C16" s="618">
        <v>4231</v>
      </c>
      <c r="D16" s="589">
        <v>4575</v>
      </c>
      <c r="E16" s="619">
        <f t="shared" si="1"/>
        <v>0.0813046561096668</v>
      </c>
      <c r="F16" s="310" t="str">
        <f t="shared" si="0"/>
        <v>是</v>
      </c>
    </row>
    <row r="17" ht="37.5" customHeight="1" spans="1:6">
      <c r="A17" s="396" t="s">
        <v>97</v>
      </c>
      <c r="B17" s="620" t="s">
        <v>98</v>
      </c>
      <c r="C17" s="618">
        <v>27500</v>
      </c>
      <c r="D17" s="589">
        <v>31580</v>
      </c>
      <c r="E17" s="619">
        <f t="shared" si="1"/>
        <v>0.148363636363636</v>
      </c>
      <c r="F17" s="310" t="str">
        <f t="shared" si="0"/>
        <v>是</v>
      </c>
    </row>
    <row r="18" ht="37.5" customHeight="1" spans="1:6">
      <c r="A18" s="396" t="s">
        <v>99</v>
      </c>
      <c r="B18" s="620" t="s">
        <v>100</v>
      </c>
      <c r="C18" s="618">
        <v>829</v>
      </c>
      <c r="D18" s="589">
        <v>981</v>
      </c>
      <c r="E18" s="619">
        <f t="shared" si="1"/>
        <v>0.18335343787696</v>
      </c>
      <c r="F18" s="310" t="str">
        <f t="shared" si="0"/>
        <v>是</v>
      </c>
    </row>
    <row r="19" ht="37.5" customHeight="1" spans="1:6">
      <c r="A19" s="396" t="s">
        <v>101</v>
      </c>
      <c r="B19" s="620" t="s">
        <v>102</v>
      </c>
      <c r="C19" s="618">
        <v>110</v>
      </c>
      <c r="D19" s="589">
        <v>150</v>
      </c>
      <c r="E19" s="619">
        <f t="shared" si="1"/>
        <v>0.363636363636364</v>
      </c>
      <c r="F19" s="310" t="str">
        <f t="shared" si="0"/>
        <v>是</v>
      </c>
    </row>
    <row r="20" ht="37.5" customHeight="1" spans="1:6">
      <c r="A20" s="396" t="s">
        <v>103</v>
      </c>
      <c r="B20" s="620" t="s">
        <v>104</v>
      </c>
      <c r="C20" s="589"/>
      <c r="D20" s="589"/>
      <c r="E20" s="619"/>
      <c r="F20" s="310" t="str">
        <f t="shared" si="0"/>
        <v>是</v>
      </c>
    </row>
    <row r="21" ht="37.5" customHeight="1" spans="1:6">
      <c r="A21" s="396" t="s">
        <v>105</v>
      </c>
      <c r="B21" s="620" t="s">
        <v>106</v>
      </c>
      <c r="C21" s="618">
        <v>2802</v>
      </c>
      <c r="D21" s="589">
        <v>4002</v>
      </c>
      <c r="E21" s="619">
        <f t="shared" si="1"/>
        <v>0.428265524625268</v>
      </c>
      <c r="F21" s="310" t="str">
        <f t="shared" si="0"/>
        <v>是</v>
      </c>
    </row>
    <row r="22" ht="37.5" customHeight="1" spans="1:6">
      <c r="A22" s="396" t="s">
        <v>107</v>
      </c>
      <c r="B22" s="620" t="s">
        <v>108</v>
      </c>
      <c r="C22" s="618">
        <v>14989</v>
      </c>
      <c r="D22" s="589">
        <v>22862</v>
      </c>
      <c r="E22" s="619">
        <f t="shared" si="1"/>
        <v>0.525251851357662</v>
      </c>
      <c r="F22" s="310" t="str">
        <f t="shared" si="0"/>
        <v>是</v>
      </c>
    </row>
    <row r="23" ht="37.5" customHeight="1" spans="1:6">
      <c r="A23" s="396" t="s">
        <v>109</v>
      </c>
      <c r="B23" s="620" t="s">
        <v>110</v>
      </c>
      <c r="C23" s="618">
        <v>614</v>
      </c>
      <c r="D23" s="589">
        <v>654</v>
      </c>
      <c r="E23" s="619">
        <f t="shared" si="1"/>
        <v>0.0651465798045603</v>
      </c>
      <c r="F23" s="310" t="str">
        <f t="shared" si="0"/>
        <v>是</v>
      </c>
    </row>
    <row r="24" ht="37.5" customHeight="1" spans="1:6">
      <c r="A24" s="396" t="s">
        <v>111</v>
      </c>
      <c r="B24" s="620" t="s">
        <v>112</v>
      </c>
      <c r="C24" s="618">
        <v>2003</v>
      </c>
      <c r="D24" s="589">
        <v>2735</v>
      </c>
      <c r="E24" s="619">
        <f t="shared" si="1"/>
        <v>0.3654518222666</v>
      </c>
      <c r="F24" s="310" t="str">
        <f t="shared" si="0"/>
        <v>是</v>
      </c>
    </row>
    <row r="25" ht="37.5" customHeight="1" spans="1:6">
      <c r="A25" s="396" t="s">
        <v>113</v>
      </c>
      <c r="B25" s="620" t="s">
        <v>114</v>
      </c>
      <c r="C25" s="589"/>
      <c r="D25" s="589">
        <v>5882</v>
      </c>
      <c r="E25" s="619"/>
      <c r="F25" s="310" t="str">
        <f t="shared" si="0"/>
        <v>是</v>
      </c>
    </row>
    <row r="26" ht="37.5" customHeight="1" spans="1:6">
      <c r="A26" s="396" t="s">
        <v>115</v>
      </c>
      <c r="B26" s="620" t="s">
        <v>116</v>
      </c>
      <c r="C26" s="618">
        <v>13764</v>
      </c>
      <c r="D26" s="589">
        <v>16331</v>
      </c>
      <c r="E26" s="619">
        <f t="shared" si="1"/>
        <v>0.186501017146178</v>
      </c>
      <c r="F26" s="310" t="str">
        <f t="shared" si="0"/>
        <v>是</v>
      </c>
    </row>
    <row r="27" ht="37.5" customHeight="1" spans="1:6">
      <c r="A27" s="396" t="s">
        <v>117</v>
      </c>
      <c r="B27" s="620" t="s">
        <v>118</v>
      </c>
      <c r="C27" s="618">
        <v>78</v>
      </c>
      <c r="D27" s="589">
        <v>155</v>
      </c>
      <c r="E27" s="619">
        <f t="shared" si="1"/>
        <v>0.987179487179487</v>
      </c>
      <c r="F27" s="310" t="str">
        <f t="shared" si="0"/>
        <v>是</v>
      </c>
    </row>
    <row r="28" ht="37.5" customHeight="1" spans="1:6">
      <c r="A28" s="396" t="s">
        <v>119</v>
      </c>
      <c r="B28" s="620" t="s">
        <v>120</v>
      </c>
      <c r="C28" s="589"/>
      <c r="D28" s="589">
        <v>25189</v>
      </c>
      <c r="E28" s="619"/>
      <c r="F28" s="310" t="str">
        <f t="shared" si="0"/>
        <v>是</v>
      </c>
    </row>
    <row r="29" ht="37.5" customHeight="1" spans="1:6">
      <c r="A29" s="396"/>
      <c r="B29" s="620"/>
      <c r="C29" s="589"/>
      <c r="D29" s="589"/>
      <c r="E29" s="619"/>
      <c r="F29" s="310" t="str">
        <f t="shared" si="0"/>
        <v>是</v>
      </c>
    </row>
    <row r="30" s="380" customFormat="1" ht="37.5" customHeight="1" spans="1:6">
      <c r="A30" s="590"/>
      <c r="B30" s="591" t="s">
        <v>121</v>
      </c>
      <c r="C30" s="495">
        <f>SUM(C4:C28)</f>
        <v>561397</v>
      </c>
      <c r="D30" s="495">
        <f>SUM(D4:D28)</f>
        <v>572664</v>
      </c>
      <c r="E30" s="622">
        <f t="shared" si="1"/>
        <v>0.0200695764316518</v>
      </c>
      <c r="F30" s="310" t="str">
        <f t="shared" si="0"/>
        <v>是</v>
      </c>
    </row>
    <row r="31" ht="37.5" customHeight="1" spans="1:6">
      <c r="A31" s="392">
        <v>230</v>
      </c>
      <c r="B31" s="623" t="s">
        <v>122</v>
      </c>
      <c r="C31" s="495">
        <v>49251</v>
      </c>
      <c r="D31" s="495">
        <v>49176</v>
      </c>
      <c r="E31" s="592"/>
      <c r="F31" s="310" t="str">
        <f t="shared" si="0"/>
        <v>是</v>
      </c>
    </row>
    <row r="32" ht="37.5" customHeight="1" spans="1:6">
      <c r="A32" s="624">
        <v>23006</v>
      </c>
      <c r="B32" s="625" t="s">
        <v>123</v>
      </c>
      <c r="C32" s="626">
        <v>45838</v>
      </c>
      <c r="D32" s="626">
        <v>49176</v>
      </c>
      <c r="E32" s="595"/>
      <c r="F32" s="310" t="str">
        <f t="shared" si="0"/>
        <v>是</v>
      </c>
    </row>
    <row r="33" ht="36" hidden="1" customHeight="1" spans="1:6">
      <c r="A33" s="396">
        <v>23008</v>
      </c>
      <c r="B33" s="625" t="s">
        <v>124</v>
      </c>
      <c r="C33" s="400">
        <v>0</v>
      </c>
      <c r="D33" s="400"/>
      <c r="E33" s="627" t="str">
        <f>IF(C33&lt;&gt;0,IF((D33/C33-1)&lt;-30%,"",IF((D33/C33-1)&gt;150%,"",D33/C33-1)),"")</f>
        <v/>
      </c>
      <c r="F33" s="310" t="str">
        <f t="shared" si="0"/>
        <v>否</v>
      </c>
    </row>
    <row r="34" ht="37.5" customHeight="1" spans="1:6">
      <c r="A34" s="628">
        <v>23015</v>
      </c>
      <c r="B34" s="587" t="s">
        <v>125</v>
      </c>
      <c r="C34" s="626">
        <v>3413</v>
      </c>
      <c r="D34" s="589"/>
      <c r="E34" s="629"/>
      <c r="F34" s="310" t="str">
        <f t="shared" si="0"/>
        <v>是</v>
      </c>
    </row>
    <row r="35" s="575" customFormat="1" ht="36" customHeight="1" spans="1:6">
      <c r="A35" s="628">
        <v>23016</v>
      </c>
      <c r="B35" s="587" t="s">
        <v>126</v>
      </c>
      <c r="C35" s="589"/>
      <c r="D35" s="589"/>
      <c r="E35" s="606"/>
      <c r="F35" s="310" t="str">
        <f t="shared" si="0"/>
        <v>否</v>
      </c>
    </row>
    <row r="36" s="575" customFormat="1" ht="37.5" customHeight="1" spans="1:6">
      <c r="A36" s="392">
        <v>231</v>
      </c>
      <c r="B36" s="212" t="s">
        <v>127</v>
      </c>
      <c r="C36" s="630">
        <v>78200</v>
      </c>
      <c r="D36" s="495">
        <v>49539</v>
      </c>
      <c r="E36" s="606"/>
      <c r="F36" s="310" t="str">
        <f t="shared" si="0"/>
        <v>是</v>
      </c>
    </row>
    <row r="37" s="575" customFormat="1" ht="37.5" customHeight="1" spans="1:6">
      <c r="A37" s="392">
        <v>23009</v>
      </c>
      <c r="B37" s="631" t="s">
        <v>128</v>
      </c>
      <c r="C37" s="630">
        <v>26449</v>
      </c>
      <c r="D37" s="495"/>
      <c r="E37" s="632"/>
      <c r="F37" s="310" t="str">
        <f t="shared" si="0"/>
        <v>是</v>
      </c>
    </row>
    <row r="38" ht="37.5" customHeight="1" spans="1:6">
      <c r="A38" s="590"/>
      <c r="B38" s="608" t="s">
        <v>129</v>
      </c>
      <c r="C38" s="495">
        <f>C30+C31+C36+C37</f>
        <v>715297</v>
      </c>
      <c r="D38" s="495">
        <f>D30+D31+D36+D37</f>
        <v>671379</v>
      </c>
      <c r="E38" s="632"/>
      <c r="F38" s="310" t="str">
        <f t="shared" si="0"/>
        <v>是</v>
      </c>
    </row>
    <row r="39" spans="2:4">
      <c r="B39" s="633"/>
      <c r="D39" s="634"/>
    </row>
    <row r="41" spans="4:4">
      <c r="D41" s="634"/>
    </row>
    <row r="43" spans="4:4">
      <c r="D43" s="634"/>
    </row>
    <row r="44" spans="4:4">
      <c r="D44" s="634"/>
    </row>
    <row r="46" spans="4:4">
      <c r="D46" s="634"/>
    </row>
    <row r="47" spans="4:4">
      <c r="D47" s="634"/>
    </row>
    <row r="48" spans="4:4">
      <c r="D48" s="634"/>
    </row>
    <row r="49" spans="4:4">
      <c r="D49" s="634"/>
    </row>
    <row r="51" spans="4:4">
      <c r="D51" s="634"/>
    </row>
  </sheetData>
  <autoFilter ref="A3:F39">
    <filterColumn colId="5">
      <customFilters>
        <customFilter operator="equal" val="是"/>
      </customFilters>
    </filterColumn>
    <extLst/>
  </autoFilter>
  <mergeCells count="1">
    <mergeCell ref="B1:E1"/>
  </mergeCells>
  <conditionalFormatting sqref="C32">
    <cfRule type="cellIs" dxfId="4" priority="2" stopIfTrue="1" operator="lessThanOrEqual">
      <formula>-1</formula>
    </cfRule>
  </conditionalFormatting>
  <conditionalFormatting sqref="D32">
    <cfRule type="cellIs" dxfId="4" priority="3" stopIfTrue="1" operator="lessThanOrEqual">
      <formula>-1</formula>
    </cfRule>
  </conditionalFormatting>
  <conditionalFormatting sqref="C34">
    <cfRule type="cellIs" dxfId="4" priority="1" stopIfTrue="1" operator="lessThanOrEqual">
      <formula>-1</formula>
    </cfRule>
  </conditionalFormatting>
  <conditionalFormatting sqref="D37:E37">
    <cfRule type="cellIs" dxfId="2" priority="4" stopIfTrue="1" operator="lessThan">
      <formula>0</formula>
    </cfRule>
    <cfRule type="cellIs" dxfId="0" priority="5" stopIfTrue="1" operator="greaterThan">
      <formula>5</formula>
    </cfRule>
  </conditionalFormatting>
  <conditionalFormatting sqref="F4:F39">
    <cfRule type="cellIs" dxfId="2" priority="14" stopIfTrue="1" operator="lessThan">
      <formula>0</formula>
    </cfRule>
  </conditionalFormatting>
  <conditionalFormatting sqref="E2 E31:E32 E38 D39:E44">
    <cfRule type="cellIs" dxfId="0" priority="30" stopIfTrue="1" operator="lessThanOrEqual">
      <formula>-1</formula>
    </cfRule>
  </conditionalFormatting>
  <conditionalFormatting sqref="D33:E34">
    <cfRule type="cellIs" dxfId="2" priority="32" stopIfTrue="1" operator="lessThan">
      <formula>0</formula>
    </cfRule>
    <cfRule type="cellIs" dxfId="0" priority="33" stopIfTrue="1" operator="greaterThan">
      <formula>5</formula>
    </cfRule>
  </conditionalFormatting>
  <conditionalFormatting sqref="A34:B35">
    <cfRule type="expression" dxfId="1" priority="1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54"/>
  <sheetViews>
    <sheetView showGridLines="0" showZeros="0" view="pageBreakPreview" zoomScale="80" zoomScaleNormal="100" topLeftCell="A28" workbookViewId="0">
      <selection activeCell="B10" sqref="B10"/>
    </sheetView>
  </sheetViews>
  <sheetFormatPr defaultColWidth="9" defaultRowHeight="14.25" outlineLevelCol="4"/>
  <cols>
    <col min="1" max="1" width="50.75" style="263" customWidth="1"/>
    <col min="2" max="4" width="20.625" style="263" customWidth="1"/>
    <col min="5" max="5" width="4.25" style="263" customWidth="1"/>
    <col min="6" max="6" width="13.75" style="263" customWidth="1"/>
    <col min="7" max="16384" width="9" style="263"/>
  </cols>
  <sheetData>
    <row r="1" ht="45" customHeight="1" spans="1:4">
      <c r="A1" s="190" t="s">
        <v>3040</v>
      </c>
      <c r="B1" s="190"/>
      <c r="C1" s="190"/>
      <c r="D1" s="190"/>
    </row>
    <row r="2" ht="20.1" customHeight="1" spans="1:4">
      <c r="A2" s="283"/>
      <c r="B2" s="284"/>
      <c r="C2" s="285"/>
      <c r="D2" s="286" t="s">
        <v>3041</v>
      </c>
    </row>
    <row r="3" ht="45" customHeight="1" spans="1:5">
      <c r="A3" s="227" t="s">
        <v>3042</v>
      </c>
      <c r="B3" s="116" t="s">
        <v>5</v>
      </c>
      <c r="C3" s="116" t="s">
        <v>6</v>
      </c>
      <c r="D3" s="116" t="s">
        <v>7</v>
      </c>
      <c r="E3" s="263" t="s">
        <v>8</v>
      </c>
    </row>
    <row r="4" ht="36" customHeight="1" spans="1:5">
      <c r="A4" s="181" t="s">
        <v>3043</v>
      </c>
      <c r="B4" s="287">
        <v>380</v>
      </c>
      <c r="C4" s="287">
        <v>420</v>
      </c>
      <c r="D4" s="197">
        <f>(C4-B4)/B4</f>
        <v>0.105263157894737</v>
      </c>
      <c r="E4" s="288" t="str">
        <f t="shared" ref="E4:E41" si="0">IF(A4&lt;&gt;"",IF(SUM(B4:C4)&lt;&gt;0,"是","否"),"是")</f>
        <v>是</v>
      </c>
    </row>
    <row r="5" ht="36" customHeight="1" spans="1:5">
      <c r="A5" s="276" t="s">
        <v>3044</v>
      </c>
      <c r="B5" s="289"/>
      <c r="C5" s="290"/>
      <c r="D5" s="197"/>
      <c r="E5" s="288" t="str">
        <f t="shared" si="0"/>
        <v>否</v>
      </c>
    </row>
    <row r="6" ht="36" customHeight="1" spans="1:5">
      <c r="A6" s="276" t="s">
        <v>3045</v>
      </c>
      <c r="B6" s="289"/>
      <c r="C6" s="289"/>
      <c r="D6" s="197"/>
      <c r="E6" s="288" t="str">
        <f t="shared" si="0"/>
        <v>否</v>
      </c>
    </row>
    <row r="7" ht="36" customHeight="1" spans="1:5">
      <c r="A7" s="276" t="s">
        <v>3046</v>
      </c>
      <c r="B7" s="291"/>
      <c r="C7" s="290"/>
      <c r="D7" s="197"/>
      <c r="E7" s="288" t="str">
        <f t="shared" si="0"/>
        <v>否</v>
      </c>
    </row>
    <row r="8" ht="36" customHeight="1" spans="1:5">
      <c r="A8" s="276" t="s">
        <v>3047</v>
      </c>
      <c r="B8" s="289"/>
      <c r="C8" s="290"/>
      <c r="D8" s="197"/>
      <c r="E8" s="288" t="str">
        <f t="shared" si="0"/>
        <v>否</v>
      </c>
    </row>
    <row r="9" ht="36" customHeight="1" spans="1:5">
      <c r="A9" s="276" t="s">
        <v>3048</v>
      </c>
      <c r="B9" s="291"/>
      <c r="C9" s="290"/>
      <c r="D9" s="197"/>
      <c r="E9" s="288" t="str">
        <f t="shared" si="0"/>
        <v>否</v>
      </c>
    </row>
    <row r="10" ht="36" customHeight="1" spans="1:5">
      <c r="A10" s="276" t="s">
        <v>3049</v>
      </c>
      <c r="B10" s="289"/>
      <c r="C10" s="290"/>
      <c r="D10" s="197"/>
      <c r="E10" s="288" t="str">
        <f t="shared" si="0"/>
        <v>否</v>
      </c>
    </row>
    <row r="11" ht="36" customHeight="1" spans="1:5">
      <c r="A11" s="276" t="s">
        <v>3050</v>
      </c>
      <c r="B11" s="289"/>
      <c r="C11" s="290"/>
      <c r="D11" s="197"/>
      <c r="E11" s="288" t="str">
        <f t="shared" si="0"/>
        <v>否</v>
      </c>
    </row>
    <row r="12" ht="36" customHeight="1" spans="1:5">
      <c r="A12" s="276" t="s">
        <v>3051</v>
      </c>
      <c r="B12" s="289"/>
      <c r="C12" s="290"/>
      <c r="D12" s="197"/>
      <c r="E12" s="288" t="str">
        <f t="shared" si="0"/>
        <v>否</v>
      </c>
    </row>
    <row r="13" ht="36" customHeight="1" spans="1:5">
      <c r="A13" s="276" t="s">
        <v>3052</v>
      </c>
      <c r="B13" s="292"/>
      <c r="C13" s="289"/>
      <c r="D13" s="197"/>
      <c r="E13" s="288" t="str">
        <f t="shared" si="0"/>
        <v>否</v>
      </c>
    </row>
    <row r="14" ht="36" customHeight="1" spans="1:5">
      <c r="A14" s="276" t="s">
        <v>3053</v>
      </c>
      <c r="B14" s="292"/>
      <c r="C14" s="290"/>
      <c r="D14" s="197"/>
      <c r="E14" s="288" t="str">
        <f t="shared" si="0"/>
        <v>否</v>
      </c>
    </row>
    <row r="15" ht="36" customHeight="1" spans="1:5">
      <c r="A15" s="276" t="s">
        <v>3054</v>
      </c>
      <c r="B15" s="292"/>
      <c r="C15" s="293"/>
      <c r="D15" s="197"/>
      <c r="E15" s="288" t="str">
        <f t="shared" si="0"/>
        <v>否</v>
      </c>
    </row>
    <row r="16" ht="36" customHeight="1" spans="1:5">
      <c r="A16" s="276" t="s">
        <v>3055</v>
      </c>
      <c r="B16" s="292"/>
      <c r="C16" s="293"/>
      <c r="D16" s="197"/>
      <c r="E16" s="288" t="str">
        <f t="shared" si="0"/>
        <v>否</v>
      </c>
    </row>
    <row r="17" ht="36" customHeight="1" spans="1:5">
      <c r="A17" s="276" t="s">
        <v>3056</v>
      </c>
      <c r="B17" s="289"/>
      <c r="C17" s="290"/>
      <c r="D17" s="197"/>
      <c r="E17" s="288" t="str">
        <f t="shared" si="0"/>
        <v>否</v>
      </c>
    </row>
    <row r="18" ht="36" customHeight="1" spans="1:5">
      <c r="A18" s="276" t="s">
        <v>3057</v>
      </c>
      <c r="B18" s="292"/>
      <c r="C18" s="293"/>
      <c r="D18" s="197"/>
      <c r="E18" s="288" t="str">
        <f t="shared" si="0"/>
        <v>否</v>
      </c>
    </row>
    <row r="19" ht="36" customHeight="1" spans="1:5">
      <c r="A19" s="276" t="s">
        <v>3058</v>
      </c>
      <c r="B19" s="292"/>
      <c r="C19" s="293"/>
      <c r="D19" s="197"/>
      <c r="E19" s="288" t="str">
        <f t="shared" si="0"/>
        <v>否</v>
      </c>
    </row>
    <row r="20" ht="36" hidden="1" customHeight="1" spans="1:5">
      <c r="A20" s="276" t="s">
        <v>3059</v>
      </c>
      <c r="B20" s="289"/>
      <c r="C20" s="293"/>
      <c r="D20" s="219" t="str">
        <f>IF(B20&gt;0,C20/B20-1,IF(B20&lt;0,-(C20/B20-1),""))</f>
        <v/>
      </c>
      <c r="E20" s="288" t="str">
        <f t="shared" si="0"/>
        <v>否</v>
      </c>
    </row>
    <row r="21" ht="36" customHeight="1" spans="1:5">
      <c r="A21" s="276" t="s">
        <v>3060</v>
      </c>
      <c r="B21" s="292"/>
      <c r="C21" s="290"/>
      <c r="D21" s="197"/>
      <c r="E21" s="288" t="str">
        <f t="shared" si="0"/>
        <v>否</v>
      </c>
    </row>
    <row r="22" ht="36" customHeight="1" spans="1:5">
      <c r="A22" s="276" t="s">
        <v>3061</v>
      </c>
      <c r="B22" s="292">
        <v>380</v>
      </c>
      <c r="C22" s="290">
        <v>420</v>
      </c>
      <c r="D22" s="219">
        <f>(C22-B22)/B22</f>
        <v>0.105263157894737</v>
      </c>
      <c r="E22" s="288" t="str">
        <f t="shared" si="0"/>
        <v>是</v>
      </c>
    </row>
    <row r="23" ht="36" customHeight="1" spans="1:5">
      <c r="A23" s="181" t="s">
        <v>3062</v>
      </c>
      <c r="B23" s="287">
        <v>28</v>
      </c>
      <c r="C23" s="287">
        <v>30</v>
      </c>
      <c r="D23" s="197">
        <f>(C23-B23)/B23</f>
        <v>0.0714285714285714</v>
      </c>
      <c r="E23" s="288" t="str">
        <f t="shared" si="0"/>
        <v>是</v>
      </c>
    </row>
    <row r="24" ht="36" customHeight="1" spans="1:5">
      <c r="A24" s="207" t="s">
        <v>3063</v>
      </c>
      <c r="B24" s="292"/>
      <c r="C24" s="290"/>
      <c r="D24" s="197"/>
      <c r="E24" s="288" t="str">
        <f t="shared" si="0"/>
        <v>否</v>
      </c>
    </row>
    <row r="25" ht="36" customHeight="1" spans="1:5">
      <c r="A25" s="207" t="s">
        <v>3064</v>
      </c>
      <c r="B25" s="292"/>
      <c r="C25" s="290"/>
      <c r="D25" s="197"/>
      <c r="E25" s="288" t="str">
        <f t="shared" si="0"/>
        <v>否</v>
      </c>
    </row>
    <row r="26" ht="36" customHeight="1" spans="1:5">
      <c r="A26" s="207" t="s">
        <v>3065</v>
      </c>
      <c r="B26" s="292"/>
      <c r="C26" s="290"/>
      <c r="D26" s="197"/>
      <c r="E26" s="288" t="str">
        <f t="shared" si="0"/>
        <v>否</v>
      </c>
    </row>
    <row r="27" ht="36" customHeight="1" spans="1:5">
      <c r="A27" s="207" t="s">
        <v>3066</v>
      </c>
      <c r="B27" s="292">
        <v>28</v>
      </c>
      <c r="C27" s="290">
        <v>30</v>
      </c>
      <c r="D27" s="219">
        <f>(C27-B27)/B27</f>
        <v>0.0714285714285714</v>
      </c>
      <c r="E27" s="288" t="str">
        <f t="shared" si="0"/>
        <v>是</v>
      </c>
    </row>
    <row r="28" ht="36" customHeight="1" spans="1:5">
      <c r="A28" s="181" t="s">
        <v>3067</v>
      </c>
      <c r="B28" s="287"/>
      <c r="C28" s="287"/>
      <c r="D28" s="197"/>
      <c r="E28" s="288" t="str">
        <f t="shared" si="0"/>
        <v>否</v>
      </c>
    </row>
    <row r="29" ht="36" customHeight="1" spans="1:5">
      <c r="A29" s="207" t="s">
        <v>3068</v>
      </c>
      <c r="B29" s="292"/>
      <c r="C29" s="290"/>
      <c r="D29" s="197"/>
      <c r="E29" s="288" t="str">
        <f t="shared" si="0"/>
        <v>否</v>
      </c>
    </row>
    <row r="30" ht="36" customHeight="1" spans="1:5">
      <c r="A30" s="207" t="s">
        <v>3069</v>
      </c>
      <c r="B30" s="289"/>
      <c r="C30" s="290"/>
      <c r="D30" s="197"/>
      <c r="E30" s="288" t="str">
        <f t="shared" si="0"/>
        <v>否</v>
      </c>
    </row>
    <row r="31" ht="36" customHeight="1" spans="1:5">
      <c r="A31" s="207" t="s">
        <v>3070</v>
      </c>
      <c r="B31" s="292"/>
      <c r="C31" s="290"/>
      <c r="D31" s="197"/>
      <c r="E31" s="288" t="str">
        <f t="shared" si="0"/>
        <v>否</v>
      </c>
    </row>
    <row r="32" ht="36" customHeight="1" spans="1:5">
      <c r="A32" s="181" t="s">
        <v>3071</v>
      </c>
      <c r="B32" s="287"/>
      <c r="C32" s="287"/>
      <c r="D32" s="197"/>
      <c r="E32" s="288" t="str">
        <f t="shared" si="0"/>
        <v>否</v>
      </c>
    </row>
    <row r="33" ht="36" customHeight="1" spans="1:5">
      <c r="A33" s="207" t="s">
        <v>3072</v>
      </c>
      <c r="B33" s="289"/>
      <c r="C33" s="294"/>
      <c r="D33" s="197"/>
      <c r="E33" s="288" t="str">
        <f t="shared" si="0"/>
        <v>否</v>
      </c>
    </row>
    <row r="34" ht="36" customHeight="1" spans="1:5">
      <c r="A34" s="207" t="s">
        <v>3073</v>
      </c>
      <c r="B34" s="292"/>
      <c r="C34" s="294"/>
      <c r="D34" s="197"/>
      <c r="E34" s="288" t="str">
        <f t="shared" si="0"/>
        <v>否</v>
      </c>
    </row>
    <row r="35" ht="36" customHeight="1" spans="1:5">
      <c r="A35" s="207" t="s">
        <v>3074</v>
      </c>
      <c r="B35" s="292"/>
      <c r="C35" s="293"/>
      <c r="D35" s="197"/>
      <c r="E35" s="288" t="str">
        <f t="shared" si="0"/>
        <v>否</v>
      </c>
    </row>
    <row r="36" ht="36" customHeight="1" spans="1:5">
      <c r="A36" s="181" t="s">
        <v>3075</v>
      </c>
      <c r="B36" s="295"/>
      <c r="C36" s="296"/>
      <c r="D36" s="197"/>
      <c r="E36" s="288" t="str">
        <f t="shared" si="0"/>
        <v>否</v>
      </c>
    </row>
    <row r="37" ht="36" customHeight="1" spans="1:5">
      <c r="A37" s="297" t="s">
        <v>3076</v>
      </c>
      <c r="B37" s="287">
        <f>B4+B23+B28+B32+B36</f>
        <v>408</v>
      </c>
      <c r="C37" s="287">
        <f>C4+C23+C28+C32+C36</f>
        <v>450</v>
      </c>
      <c r="D37" s="197">
        <f>(C37-B37)/B37</f>
        <v>0.102941176470588</v>
      </c>
      <c r="E37" s="288" t="str">
        <f t="shared" si="0"/>
        <v>是</v>
      </c>
    </row>
    <row r="38" ht="36" customHeight="1" spans="1:5">
      <c r="A38" s="298" t="s">
        <v>61</v>
      </c>
      <c r="B38" s="289">
        <v>253</v>
      </c>
      <c r="C38" s="294">
        <v>253</v>
      </c>
      <c r="D38" s="197"/>
      <c r="E38" s="288" t="str">
        <f t="shared" si="0"/>
        <v>是</v>
      </c>
    </row>
    <row r="39" ht="36" customHeight="1" spans="1:5">
      <c r="A39" s="252" t="s">
        <v>3077</v>
      </c>
      <c r="B39" s="287">
        <v>653</v>
      </c>
      <c r="C39" s="296">
        <v>731</v>
      </c>
      <c r="D39" s="197"/>
      <c r="E39" s="288" t="str">
        <f t="shared" si="0"/>
        <v>是</v>
      </c>
    </row>
    <row r="40" ht="36" hidden="1" customHeight="1" spans="1:5">
      <c r="A40" s="298" t="s">
        <v>3078</v>
      </c>
      <c r="B40" s="289"/>
      <c r="C40" s="294"/>
      <c r="D40" s="197"/>
      <c r="E40" s="288" t="str">
        <f t="shared" si="0"/>
        <v>否</v>
      </c>
    </row>
    <row r="41" ht="36" customHeight="1" spans="1:5">
      <c r="A41" s="297" t="s">
        <v>69</v>
      </c>
      <c r="B41" s="287">
        <f>B37+B38+B39</f>
        <v>1314</v>
      </c>
      <c r="C41" s="287">
        <f>C37+C38+C39</f>
        <v>1434</v>
      </c>
      <c r="D41" s="197"/>
      <c r="E41" s="288" t="str">
        <f t="shared" si="0"/>
        <v>是</v>
      </c>
    </row>
    <row r="42" spans="2:2">
      <c r="B42" s="282"/>
    </row>
    <row r="43" spans="2:3">
      <c r="B43" s="282"/>
      <c r="C43" s="282"/>
    </row>
    <row r="44" spans="2:2">
      <c r="B44" s="282"/>
    </row>
    <row r="45" spans="2:3">
      <c r="B45" s="282"/>
      <c r="C45" s="282"/>
    </row>
    <row r="46" spans="2:2">
      <c r="B46" s="282"/>
    </row>
    <row r="47" spans="2:2">
      <c r="B47" s="282"/>
    </row>
    <row r="48" spans="2:3">
      <c r="B48" s="282"/>
      <c r="C48" s="282"/>
    </row>
    <row r="49" spans="2:2">
      <c r="B49" s="282"/>
    </row>
    <row r="50" spans="2:2">
      <c r="B50" s="282"/>
    </row>
    <row r="51" spans="2:2">
      <c r="B51" s="282"/>
    </row>
    <row r="52" spans="2:2">
      <c r="B52" s="282"/>
    </row>
    <row r="53" spans="2:3">
      <c r="B53" s="282"/>
      <c r="C53" s="282"/>
    </row>
    <row r="54" spans="2:2">
      <c r="B54" s="282"/>
    </row>
  </sheetData>
  <autoFilter ref="A3:E41">
    <filterColumn colId="4">
      <customFilters>
        <customFilter operator="equal" val="是"/>
      </customFilters>
    </filterColumn>
    <extLst/>
  </autoFilter>
  <mergeCells count="1">
    <mergeCell ref="A1:D1"/>
  </mergeCells>
  <conditionalFormatting sqref="E3:F4 F5:F39 E5:E41">
    <cfRule type="cellIs" dxfId="5" priority="2" stopIfTrue="1" operator="lessThanOrEqual">
      <formula>-1</formula>
    </cfRule>
  </conditionalFormatting>
  <conditionalFormatting sqref="E4:F4 F5:F7 E5:E41">
    <cfRule type="cellIs" dxfId="5"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showGridLines="0" showZeros="0" view="pageBreakPreview" zoomScale="90" zoomScaleNormal="100" workbookViewId="0">
      <selection activeCell="C14" sqref="C14"/>
    </sheetView>
  </sheetViews>
  <sheetFormatPr defaultColWidth="9" defaultRowHeight="14.25" outlineLevelCol="4"/>
  <cols>
    <col min="1" max="1" width="50.75" style="220" customWidth="1"/>
    <col min="2" max="2" width="20.625" style="220" customWidth="1"/>
    <col min="3" max="3" width="20.625" style="263" customWidth="1"/>
    <col min="4" max="4" width="20.625" style="220" customWidth="1"/>
    <col min="5" max="5" width="4.75" style="220" customWidth="1"/>
    <col min="6" max="16384" width="9" style="220"/>
  </cols>
  <sheetData>
    <row r="1" ht="45" customHeight="1" spans="1:5">
      <c r="A1" s="264" t="s">
        <v>3079</v>
      </c>
      <c r="B1" s="264"/>
      <c r="C1" s="264"/>
      <c r="D1" s="264"/>
      <c r="E1" s="265"/>
    </row>
    <row r="2" ht="20.1" customHeight="1" spans="1:5">
      <c r="A2" s="266"/>
      <c r="B2" s="266"/>
      <c r="C2" s="266"/>
      <c r="D2" s="267" t="s">
        <v>2</v>
      </c>
      <c r="E2" s="268"/>
    </row>
    <row r="3" ht="45" customHeight="1" spans="1:5">
      <c r="A3" s="269" t="s">
        <v>4</v>
      </c>
      <c r="B3" s="194" t="s">
        <v>5</v>
      </c>
      <c r="C3" s="194" t="s">
        <v>6</v>
      </c>
      <c r="D3" s="194" t="s">
        <v>7</v>
      </c>
      <c r="E3" s="270" t="s">
        <v>8</v>
      </c>
    </row>
    <row r="4" ht="35.1" customHeight="1" spans="1:5">
      <c r="A4" s="181" t="s">
        <v>3080</v>
      </c>
      <c r="B4" s="271">
        <v>175</v>
      </c>
      <c r="C4" s="271">
        <v>984</v>
      </c>
      <c r="D4" s="197">
        <f>(C4-B4)/B4</f>
        <v>4.62285714285714</v>
      </c>
      <c r="E4" s="272" t="str">
        <f t="shared" ref="E4:E28" si="0">IF(A4&lt;&gt;"",IF(SUM(B4:C4)&lt;&gt;0,"是","否"),"是")</f>
        <v>是</v>
      </c>
    </row>
    <row r="5" ht="35.1" customHeight="1" spans="1:5">
      <c r="A5" s="183" t="s">
        <v>3081</v>
      </c>
      <c r="B5" s="273"/>
      <c r="C5" s="273"/>
      <c r="D5" s="197"/>
      <c r="E5" s="272" t="str">
        <f t="shared" si="0"/>
        <v>否</v>
      </c>
    </row>
    <row r="6" ht="35.1" customHeight="1" spans="1:5">
      <c r="A6" s="183" t="s">
        <v>3082</v>
      </c>
      <c r="B6" s="273"/>
      <c r="C6" s="273"/>
      <c r="D6" s="197"/>
      <c r="E6" s="272" t="str">
        <f t="shared" si="0"/>
        <v>否</v>
      </c>
    </row>
    <row r="7" ht="35.1" customHeight="1" spans="1:5">
      <c r="A7" s="183" t="s">
        <v>3083</v>
      </c>
      <c r="B7" s="273">
        <v>175</v>
      </c>
      <c r="C7" s="273">
        <v>984</v>
      </c>
      <c r="D7" s="219">
        <f>(C7-B7)/B7</f>
        <v>4.62285714285714</v>
      </c>
      <c r="E7" s="272" t="str">
        <f t="shared" si="0"/>
        <v>是</v>
      </c>
    </row>
    <row r="8" ht="35.1" customHeight="1" spans="1:5">
      <c r="A8" s="183" t="s">
        <v>3084</v>
      </c>
      <c r="B8" s="273"/>
      <c r="C8" s="273"/>
      <c r="D8" s="238"/>
      <c r="E8" s="272" t="str">
        <f t="shared" si="0"/>
        <v>否</v>
      </c>
    </row>
    <row r="9" ht="35.1" customHeight="1" spans="1:5">
      <c r="A9" s="183" t="s">
        <v>3085</v>
      </c>
      <c r="B9" s="274"/>
      <c r="C9" s="274"/>
      <c r="D9" s="233" t="str">
        <f>IF(B9&gt;0,C9/B9-1,IF(B9&lt;0,-(C9/B9-1),""))</f>
        <v/>
      </c>
      <c r="E9" s="272" t="str">
        <f t="shared" si="0"/>
        <v>否</v>
      </c>
    </row>
    <row r="10" ht="35.1" customHeight="1" spans="1:5">
      <c r="A10" s="183" t="s">
        <v>3086</v>
      </c>
      <c r="B10" s="273"/>
      <c r="C10" s="273"/>
      <c r="D10" s="238"/>
      <c r="E10" s="272" t="str">
        <f t="shared" si="0"/>
        <v>否</v>
      </c>
    </row>
    <row r="11" ht="35.1" customHeight="1" spans="1:5">
      <c r="A11" s="181" t="s">
        <v>3087</v>
      </c>
      <c r="B11" s="275"/>
      <c r="C11" s="275"/>
      <c r="D11" s="249"/>
      <c r="E11" s="272" t="str">
        <f t="shared" si="0"/>
        <v>否</v>
      </c>
    </row>
    <row r="12" ht="35.1" customHeight="1" spans="1:5">
      <c r="A12" s="183" t="s">
        <v>3088</v>
      </c>
      <c r="B12" s="273"/>
      <c r="C12" s="273"/>
      <c r="D12" s="238"/>
      <c r="E12" s="272" t="str">
        <f t="shared" si="0"/>
        <v>否</v>
      </c>
    </row>
    <row r="13" ht="35.1" customHeight="1" spans="1:5">
      <c r="A13" s="183" t="s">
        <v>3089</v>
      </c>
      <c r="B13" s="273"/>
      <c r="C13" s="273"/>
      <c r="D13" s="238"/>
      <c r="E13" s="272" t="str">
        <f t="shared" si="0"/>
        <v>否</v>
      </c>
    </row>
    <row r="14" ht="35.1" customHeight="1" spans="1:5">
      <c r="A14" s="183" t="s">
        <v>3090</v>
      </c>
      <c r="B14" s="274"/>
      <c r="C14" s="274"/>
      <c r="D14" s="233" t="str">
        <f>IF(B14&gt;0,C14/B14-1,IF(B14&lt;0,-(C14/B14-1),""))</f>
        <v/>
      </c>
      <c r="E14" s="272" t="str">
        <f t="shared" si="0"/>
        <v>否</v>
      </c>
    </row>
    <row r="15" ht="35.1" customHeight="1" spans="1:5">
      <c r="A15" s="183" t="s">
        <v>3091</v>
      </c>
      <c r="B15" s="274"/>
      <c r="C15" s="274"/>
      <c r="D15" s="233" t="str">
        <f>IF(B15&gt;0,C15/B15-1,IF(B15&lt;0,-(C15/B15-1),""))</f>
        <v/>
      </c>
      <c r="E15" s="272" t="str">
        <f t="shared" si="0"/>
        <v>否</v>
      </c>
    </row>
    <row r="16" ht="35.1" customHeight="1" spans="1:5">
      <c r="A16" s="183" t="s">
        <v>3092</v>
      </c>
      <c r="B16" s="273"/>
      <c r="C16" s="273"/>
      <c r="D16" s="238"/>
      <c r="E16" s="272" t="str">
        <f t="shared" si="0"/>
        <v>否</v>
      </c>
    </row>
    <row r="17" s="262" customFormat="1" ht="35.1" customHeight="1" spans="1:5">
      <c r="A17" s="181" t="s">
        <v>3093</v>
      </c>
      <c r="B17" s="275"/>
      <c r="C17" s="275"/>
      <c r="D17" s="249"/>
      <c r="E17" s="272" t="str">
        <f t="shared" si="0"/>
        <v>否</v>
      </c>
    </row>
    <row r="18" ht="35.1" customHeight="1" spans="1:5">
      <c r="A18" s="183" t="s">
        <v>3094</v>
      </c>
      <c r="B18" s="273"/>
      <c r="C18" s="273"/>
      <c r="D18" s="249"/>
      <c r="E18" s="272" t="str">
        <f t="shared" si="0"/>
        <v>否</v>
      </c>
    </row>
    <row r="19" ht="35.1" customHeight="1" spans="1:5">
      <c r="A19" s="181" t="s">
        <v>3095</v>
      </c>
      <c r="B19" s="275"/>
      <c r="C19" s="275"/>
      <c r="D19" s="249"/>
      <c r="E19" s="272" t="str">
        <f t="shared" si="0"/>
        <v>否</v>
      </c>
    </row>
    <row r="20" ht="35.1" customHeight="1" spans="1:5">
      <c r="A20" s="276" t="s">
        <v>3096</v>
      </c>
      <c r="B20" s="273"/>
      <c r="C20" s="273"/>
      <c r="D20" s="238"/>
      <c r="E20" s="272" t="str">
        <f t="shared" si="0"/>
        <v>否</v>
      </c>
    </row>
    <row r="21" ht="35.1" customHeight="1" spans="1:5">
      <c r="A21" s="181" t="s">
        <v>3097</v>
      </c>
      <c r="B21" s="275"/>
      <c r="C21" s="275"/>
      <c r="D21" s="249"/>
      <c r="E21" s="272" t="str">
        <f t="shared" si="0"/>
        <v>否</v>
      </c>
    </row>
    <row r="22" ht="35.1" customHeight="1" spans="1:5">
      <c r="A22" s="183" t="s">
        <v>3098</v>
      </c>
      <c r="B22" s="273"/>
      <c r="C22" s="273"/>
      <c r="D22" s="238"/>
      <c r="E22" s="272" t="str">
        <f t="shared" si="0"/>
        <v>否</v>
      </c>
    </row>
    <row r="23" ht="35.1" customHeight="1" spans="1:5">
      <c r="A23" s="250" t="s">
        <v>3099</v>
      </c>
      <c r="B23" s="275">
        <v>175</v>
      </c>
      <c r="C23" s="275">
        <v>984</v>
      </c>
      <c r="D23" s="249">
        <f>(C23-B23)/B23</f>
        <v>4.62285714285714</v>
      </c>
      <c r="E23" s="272" t="str">
        <f t="shared" si="0"/>
        <v>是</v>
      </c>
    </row>
    <row r="24" ht="35.1" customHeight="1" spans="1:5">
      <c r="A24" s="277" t="s">
        <v>122</v>
      </c>
      <c r="B24" s="275">
        <v>408</v>
      </c>
      <c r="C24" s="275">
        <v>450</v>
      </c>
      <c r="D24" s="249"/>
      <c r="E24" s="272" t="str">
        <f t="shared" si="0"/>
        <v>是</v>
      </c>
    </row>
    <row r="25" ht="35.1" customHeight="1" spans="1:5">
      <c r="A25" s="278" t="s">
        <v>3100</v>
      </c>
      <c r="B25" s="274"/>
      <c r="C25" s="274"/>
      <c r="D25" s="279"/>
      <c r="E25" s="272" t="str">
        <f t="shared" si="0"/>
        <v>否</v>
      </c>
    </row>
    <row r="26" ht="35.1" customHeight="1" spans="1:5">
      <c r="A26" s="280" t="s">
        <v>3101</v>
      </c>
      <c r="B26" s="273">
        <v>408</v>
      </c>
      <c r="C26" s="273">
        <v>450</v>
      </c>
      <c r="D26" s="249"/>
      <c r="E26" s="272" t="str">
        <f t="shared" si="0"/>
        <v>是</v>
      </c>
    </row>
    <row r="27" ht="35.1" customHeight="1" spans="1:5">
      <c r="A27" s="281" t="s">
        <v>3102</v>
      </c>
      <c r="B27" s="275">
        <v>731</v>
      </c>
      <c r="C27" s="275"/>
      <c r="D27" s="249"/>
      <c r="E27" s="272" t="str">
        <f t="shared" si="0"/>
        <v>是</v>
      </c>
    </row>
    <row r="28" ht="35.1" customHeight="1" spans="1:5">
      <c r="A28" s="208" t="s">
        <v>129</v>
      </c>
      <c r="B28" s="275">
        <v>1314</v>
      </c>
      <c r="C28" s="275">
        <v>1434</v>
      </c>
      <c r="D28" s="249"/>
      <c r="E28" s="272" t="str">
        <f t="shared" si="0"/>
        <v>是</v>
      </c>
    </row>
    <row r="29" spans="2:2">
      <c r="B29" s="260"/>
    </row>
    <row r="30" spans="2:3">
      <c r="B30" s="260"/>
      <c r="C30" s="282"/>
    </row>
    <row r="31" spans="2:2">
      <c r="B31" s="260"/>
    </row>
    <row r="32" spans="2:3">
      <c r="B32" s="260"/>
      <c r="C32" s="282"/>
    </row>
    <row r="33" spans="2:2">
      <c r="B33" s="260"/>
    </row>
    <row r="34" spans="2:2">
      <c r="B34" s="260"/>
    </row>
    <row r="35" spans="2:3">
      <c r="B35" s="260"/>
      <c r="C35" s="282"/>
    </row>
    <row r="36" spans="2:2">
      <c r="B36" s="260"/>
    </row>
    <row r="37" spans="2:2">
      <c r="B37" s="260"/>
    </row>
    <row r="38" spans="2:2">
      <c r="B38" s="260"/>
    </row>
    <row r="39" spans="2:2">
      <c r="B39" s="260"/>
    </row>
    <row r="40" spans="2:3">
      <c r="B40" s="260"/>
      <c r="C40" s="282"/>
    </row>
    <row r="41" spans="2:2">
      <c r="B41" s="260"/>
    </row>
  </sheetData>
  <autoFilter ref="A3:E28">
    <extLst/>
  </autoFilter>
  <mergeCells count="1">
    <mergeCell ref="A1:D1"/>
  </mergeCells>
  <conditionalFormatting sqref="E29">
    <cfRule type="cellIs" dxfId="5" priority="1" stopIfTrue="1" operator="lessThanOrEqual">
      <formula>-1</formula>
    </cfRule>
  </conditionalFormatting>
  <conditionalFormatting sqref="E3:E29 D8:D28">
    <cfRule type="cellIs" dxfId="5"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showGridLines="0" showZeros="0" view="pageBreakPreview" zoomScale="80" zoomScaleNormal="100" workbookViewId="0">
      <selection activeCell="C12" sqref="C12"/>
    </sheetView>
  </sheetViews>
  <sheetFormatPr defaultColWidth="9" defaultRowHeight="20.25" outlineLevelCol="4"/>
  <cols>
    <col min="1" max="1" width="52.625" style="220" customWidth="1"/>
    <col min="2" max="2" width="20.625" style="220" customWidth="1"/>
    <col min="3" max="3" width="20.625" style="221" customWidth="1"/>
    <col min="4" max="4" width="20.625" style="220" customWidth="1"/>
    <col min="5" max="5" width="4.5" style="220" customWidth="1"/>
    <col min="6" max="16384" width="9" style="220"/>
  </cols>
  <sheetData>
    <row r="1" ht="45" customHeight="1" spans="1:4">
      <c r="A1" s="222" t="s">
        <v>3103</v>
      </c>
      <c r="B1" s="222"/>
      <c r="C1" s="223"/>
      <c r="D1" s="222"/>
    </row>
    <row r="2" ht="20.1" customHeight="1" spans="1:4">
      <c r="A2" s="224"/>
      <c r="B2" s="224"/>
      <c r="C2" s="225"/>
      <c r="D2" s="226" t="s">
        <v>2</v>
      </c>
    </row>
    <row r="3" ht="45" customHeight="1" spans="1:5">
      <c r="A3" s="227" t="s">
        <v>3042</v>
      </c>
      <c r="B3" s="194" t="s">
        <v>5</v>
      </c>
      <c r="C3" s="194" t="s">
        <v>6</v>
      </c>
      <c r="D3" s="194" t="s">
        <v>7</v>
      </c>
      <c r="E3" s="220" t="s">
        <v>8</v>
      </c>
    </row>
    <row r="4" ht="36" customHeight="1" spans="1:5">
      <c r="A4" s="181" t="s">
        <v>3104</v>
      </c>
      <c r="B4" s="228">
        <v>380</v>
      </c>
      <c r="C4" s="229">
        <v>420</v>
      </c>
      <c r="D4" s="197">
        <f>(C4-B4)/B4</f>
        <v>0.105263157894737</v>
      </c>
      <c r="E4" s="169" t="str">
        <f t="shared" ref="E4:E36" si="0">IF(A4&lt;&gt;"",IF(SUM(B4:C4)&lt;&gt;0,"是","否"),"是")</f>
        <v>是</v>
      </c>
    </row>
    <row r="5" ht="36" customHeight="1" spans="1:5">
      <c r="A5" s="207" t="s">
        <v>3044</v>
      </c>
      <c r="B5" s="228"/>
      <c r="C5" s="230"/>
      <c r="D5" s="197"/>
      <c r="E5" s="169" t="str">
        <f t="shared" si="0"/>
        <v>否</v>
      </c>
    </row>
    <row r="6" ht="36" customHeight="1" spans="1:5">
      <c r="A6" s="207" t="s">
        <v>3045</v>
      </c>
      <c r="B6" s="198"/>
      <c r="C6" s="232"/>
      <c r="D6" s="197"/>
      <c r="E6" s="169" t="str">
        <f t="shared" si="0"/>
        <v>否</v>
      </c>
    </row>
    <row r="7" ht="36" customHeight="1" spans="1:5">
      <c r="A7" s="207" t="s">
        <v>3046</v>
      </c>
      <c r="B7" s="234"/>
      <c r="C7" s="230"/>
      <c r="D7" s="197"/>
      <c r="E7" s="169" t="str">
        <f t="shared" si="0"/>
        <v>否</v>
      </c>
    </row>
    <row r="8" ht="36" customHeight="1" spans="1:5">
      <c r="A8" s="207" t="s">
        <v>3047</v>
      </c>
      <c r="B8" s="236"/>
      <c r="C8" s="232">
        <v>0</v>
      </c>
      <c r="D8" s="197"/>
      <c r="E8" s="169" t="str">
        <f t="shared" si="0"/>
        <v>否</v>
      </c>
    </row>
    <row r="9" ht="36" customHeight="1" spans="1:5">
      <c r="A9" s="207" t="s">
        <v>3048</v>
      </c>
      <c r="B9" s="234"/>
      <c r="C9" s="230"/>
      <c r="D9" s="197"/>
      <c r="E9" s="169" t="str">
        <f t="shared" si="0"/>
        <v>否</v>
      </c>
    </row>
    <row r="10" ht="36" customHeight="1" spans="1:5">
      <c r="A10" s="207" t="s">
        <v>3051</v>
      </c>
      <c r="B10" s="237"/>
      <c r="C10" s="230"/>
      <c r="D10" s="197"/>
      <c r="E10" s="169" t="str">
        <f t="shared" si="0"/>
        <v>否</v>
      </c>
    </row>
    <row r="11" ht="36" customHeight="1" spans="1:5">
      <c r="A11" s="207" t="s">
        <v>3052</v>
      </c>
      <c r="B11" s="237"/>
      <c r="C11" s="239"/>
      <c r="D11" s="197"/>
      <c r="E11" s="169" t="str">
        <f t="shared" si="0"/>
        <v>否</v>
      </c>
    </row>
    <row r="12" ht="36" customHeight="1" spans="1:5">
      <c r="A12" s="207" t="s">
        <v>3053</v>
      </c>
      <c r="B12" s="234"/>
      <c r="C12" s="240"/>
      <c r="D12" s="197"/>
      <c r="E12" s="169" t="str">
        <f t="shared" si="0"/>
        <v>否</v>
      </c>
    </row>
    <row r="13" ht="36" customHeight="1" spans="1:5">
      <c r="A13" s="207" t="s">
        <v>3054</v>
      </c>
      <c r="B13" s="234"/>
      <c r="C13" s="230"/>
      <c r="D13" s="197"/>
      <c r="E13" s="169" t="str">
        <f t="shared" si="0"/>
        <v>否</v>
      </c>
    </row>
    <row r="14" ht="36" customHeight="1" spans="1:5">
      <c r="A14" s="207" t="s">
        <v>3050</v>
      </c>
      <c r="B14" s="234"/>
      <c r="C14" s="230"/>
      <c r="D14" s="197"/>
      <c r="E14" s="169" t="str">
        <f t="shared" si="0"/>
        <v>否</v>
      </c>
    </row>
    <row r="15" ht="36" customHeight="1" spans="1:5">
      <c r="A15" s="207" t="s">
        <v>3105</v>
      </c>
      <c r="B15" s="234"/>
      <c r="C15" s="239"/>
      <c r="D15" s="197"/>
      <c r="E15" s="169" t="str">
        <f t="shared" si="0"/>
        <v>否</v>
      </c>
    </row>
    <row r="16" ht="36" customHeight="1" spans="1:5">
      <c r="A16" s="207" t="s">
        <v>3056</v>
      </c>
      <c r="B16" s="234"/>
      <c r="C16" s="230"/>
      <c r="D16" s="197"/>
      <c r="E16" s="169" t="str">
        <f t="shared" si="0"/>
        <v>否</v>
      </c>
    </row>
    <row r="17" ht="36" customHeight="1" spans="1:5">
      <c r="A17" s="207" t="s">
        <v>3057</v>
      </c>
      <c r="B17" s="234"/>
      <c r="C17" s="230"/>
      <c r="D17" s="197"/>
      <c r="E17" s="169" t="str">
        <f t="shared" si="0"/>
        <v>否</v>
      </c>
    </row>
    <row r="18" ht="36" customHeight="1" spans="1:5">
      <c r="A18" s="207" t="s">
        <v>3058</v>
      </c>
      <c r="B18" s="234"/>
      <c r="C18" s="230"/>
      <c r="D18" s="197"/>
      <c r="E18" s="169" t="str">
        <f t="shared" si="0"/>
        <v>否</v>
      </c>
    </row>
    <row r="19" ht="36" customHeight="1" spans="1:5">
      <c r="A19" s="207" t="s">
        <v>3060</v>
      </c>
      <c r="B19" s="236"/>
      <c r="C19" s="232"/>
      <c r="D19" s="197"/>
      <c r="E19" s="169" t="str">
        <f t="shared" si="0"/>
        <v>否</v>
      </c>
    </row>
    <row r="20" ht="36" customHeight="1" spans="1:5">
      <c r="A20" s="207" t="s">
        <v>3061</v>
      </c>
      <c r="B20" s="234">
        <v>380</v>
      </c>
      <c r="C20" s="230">
        <v>420</v>
      </c>
      <c r="D20" s="219">
        <f>(C20-B20)/B20</f>
        <v>0.105263157894737</v>
      </c>
      <c r="E20" s="169" t="str">
        <f t="shared" si="0"/>
        <v>是</v>
      </c>
    </row>
    <row r="21" ht="36" customHeight="1" spans="1:5">
      <c r="A21" s="181" t="s">
        <v>3106</v>
      </c>
      <c r="B21" s="241">
        <v>28</v>
      </c>
      <c r="C21" s="241">
        <v>30</v>
      </c>
      <c r="D21" s="197">
        <f>(C21-B21)/B21</f>
        <v>0.0714285714285714</v>
      </c>
      <c r="E21" s="169" t="str">
        <f t="shared" si="0"/>
        <v>是</v>
      </c>
    </row>
    <row r="22" ht="36" customHeight="1" spans="1:5">
      <c r="A22" s="207" t="s">
        <v>3063</v>
      </c>
      <c r="B22" s="242"/>
      <c r="C22" s="242"/>
      <c r="D22" s="197"/>
      <c r="E22" s="169" t="str">
        <f t="shared" si="0"/>
        <v>否</v>
      </c>
    </row>
    <row r="23" ht="36" customHeight="1" spans="1:5">
      <c r="A23" s="207" t="s">
        <v>3064</v>
      </c>
      <c r="B23" s="242">
        <v>0</v>
      </c>
      <c r="C23" s="243"/>
      <c r="D23" s="197"/>
      <c r="E23" s="169" t="str">
        <f t="shared" si="0"/>
        <v>否</v>
      </c>
    </row>
    <row r="24" ht="36" customHeight="1" spans="1:5">
      <c r="A24" s="261" t="s">
        <v>3107</v>
      </c>
      <c r="B24" s="242">
        <v>28</v>
      </c>
      <c r="C24" s="243">
        <v>30</v>
      </c>
      <c r="D24" s="219">
        <f>(C24-B24)/B24</f>
        <v>0.0714285714285714</v>
      </c>
      <c r="E24" s="169"/>
    </row>
    <row r="25" ht="36" customHeight="1" spans="1:5">
      <c r="A25" s="181" t="s">
        <v>3108</v>
      </c>
      <c r="B25" s="196"/>
      <c r="C25" s="244">
        <f>SUM(C26:C28)</f>
        <v>0</v>
      </c>
      <c r="D25" s="197"/>
      <c r="E25" s="169" t="str">
        <f t="shared" si="0"/>
        <v>否</v>
      </c>
    </row>
    <row r="26" ht="36" customHeight="1" spans="1:5">
      <c r="A26" s="207" t="s">
        <v>3109</v>
      </c>
      <c r="B26" s="198"/>
      <c r="C26" s="245"/>
      <c r="D26" s="197"/>
      <c r="E26" s="169" t="str">
        <f t="shared" si="0"/>
        <v>否</v>
      </c>
    </row>
    <row r="27" ht="36" customHeight="1" spans="1:5">
      <c r="A27" s="207" t="s">
        <v>3110</v>
      </c>
      <c r="B27" s="198"/>
      <c r="C27" s="245"/>
      <c r="D27" s="197"/>
      <c r="E27" s="169" t="str">
        <f t="shared" si="0"/>
        <v>否</v>
      </c>
    </row>
    <row r="28" ht="36" customHeight="1" spans="1:5">
      <c r="A28" s="207" t="s">
        <v>3111</v>
      </c>
      <c r="B28" s="246"/>
      <c r="C28" s="243">
        <f>SUM(C29:C30)</f>
        <v>0</v>
      </c>
      <c r="D28" s="197"/>
      <c r="E28" s="169" t="str">
        <f t="shared" si="0"/>
        <v>否</v>
      </c>
    </row>
    <row r="29" ht="36" customHeight="1" spans="1:5">
      <c r="A29" s="181" t="s">
        <v>3112</v>
      </c>
      <c r="B29" s="196"/>
      <c r="C29" s="196"/>
      <c r="D29" s="197"/>
      <c r="E29" s="169" t="str">
        <f t="shared" si="0"/>
        <v>否</v>
      </c>
    </row>
    <row r="30" ht="36" customHeight="1" spans="1:5">
      <c r="A30" s="207" t="s">
        <v>3073</v>
      </c>
      <c r="B30" s="246"/>
      <c r="C30" s="247"/>
      <c r="D30" s="197"/>
      <c r="E30" s="169" t="str">
        <f t="shared" si="0"/>
        <v>否</v>
      </c>
    </row>
    <row r="31" ht="36" customHeight="1" spans="1:5">
      <c r="A31" s="181" t="s">
        <v>3113</v>
      </c>
      <c r="B31" s="213"/>
      <c r="C31" s="248"/>
      <c r="D31" s="197"/>
      <c r="E31" s="169" t="str">
        <f t="shared" si="0"/>
        <v>否</v>
      </c>
    </row>
    <row r="32" ht="36" customHeight="1" spans="1:5">
      <c r="A32" s="250" t="s">
        <v>3114</v>
      </c>
      <c r="B32" s="228">
        <v>408</v>
      </c>
      <c r="C32" s="228">
        <v>450</v>
      </c>
      <c r="D32" s="197">
        <f>(C32-B32)/B32</f>
        <v>0.102941176470588</v>
      </c>
      <c r="E32" s="169" t="str">
        <f t="shared" si="0"/>
        <v>是</v>
      </c>
    </row>
    <row r="33" ht="36" customHeight="1" spans="1:5">
      <c r="A33" s="251" t="s">
        <v>61</v>
      </c>
      <c r="B33" s="196">
        <v>253</v>
      </c>
      <c r="C33" s="196">
        <v>253</v>
      </c>
      <c r="D33" s="231"/>
      <c r="E33" s="169" t="str">
        <f t="shared" si="0"/>
        <v>是</v>
      </c>
    </row>
    <row r="34" ht="36" customHeight="1" spans="1:5">
      <c r="A34" s="252" t="s">
        <v>3077</v>
      </c>
      <c r="B34" s="253">
        <v>653</v>
      </c>
      <c r="C34" s="196">
        <v>731</v>
      </c>
      <c r="D34" s="231"/>
      <c r="E34" s="169" t="str">
        <f t="shared" si="0"/>
        <v>是</v>
      </c>
    </row>
    <row r="35" ht="36" customHeight="1" spans="1:5">
      <c r="A35" s="251" t="s">
        <v>3078</v>
      </c>
      <c r="B35" s="228"/>
      <c r="C35" s="254"/>
      <c r="D35" s="231"/>
      <c r="E35" s="169" t="str">
        <f t="shared" si="0"/>
        <v>否</v>
      </c>
    </row>
    <row r="36" ht="36" customHeight="1" spans="1:5">
      <c r="A36" s="208" t="s">
        <v>69</v>
      </c>
      <c r="B36" s="228">
        <v>1314</v>
      </c>
      <c r="C36" s="228">
        <v>1434</v>
      </c>
      <c r="D36" s="231"/>
      <c r="E36" s="169" t="str">
        <f t="shared" si="0"/>
        <v>是</v>
      </c>
    </row>
    <row r="37" spans="2:2">
      <c r="B37" s="260"/>
    </row>
    <row r="38" spans="2:2">
      <c r="B38" s="259"/>
    </row>
    <row r="39" spans="2:2">
      <c r="B39" s="260"/>
    </row>
    <row r="40" spans="2:2">
      <c r="B40" s="259"/>
    </row>
    <row r="41" spans="2:2">
      <c r="B41" s="260"/>
    </row>
    <row r="42" spans="2:2">
      <c r="B42" s="260"/>
    </row>
    <row r="43" spans="2:2">
      <c r="B43" s="259"/>
    </row>
    <row r="44" spans="2:2">
      <c r="B44" s="260"/>
    </row>
    <row r="45" spans="2:2">
      <c r="B45" s="260"/>
    </row>
    <row r="46" spans="2:2">
      <c r="B46" s="260"/>
    </row>
    <row r="47" spans="2:2">
      <c r="B47" s="260"/>
    </row>
    <row r="48" spans="2:2">
      <c r="B48" s="259"/>
    </row>
    <row r="49" spans="2:2">
      <c r="B49" s="260"/>
    </row>
  </sheetData>
  <autoFilter ref="A3:E36">
    <extLst/>
  </autoFilter>
  <mergeCells count="1">
    <mergeCell ref="A1:D1"/>
  </mergeCells>
  <conditionalFormatting sqref="D33:D36">
    <cfRule type="cellIs" dxfId="5" priority="1" stopIfTrue="1" operator="lessThanOrEqual">
      <formula>-1</formula>
    </cfRule>
  </conditionalFormatting>
  <conditionalFormatting sqref="E3:E36">
    <cfRule type="cellIs" dxfId="5"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showZeros="0" view="pageBreakPreview" zoomScale="80" zoomScaleNormal="100" workbookViewId="0">
      <pane ySplit="3" topLeftCell="A28" activePane="bottomLeft" state="frozen"/>
      <selection/>
      <selection pane="bottomLeft" activeCell="I34" sqref="I34"/>
    </sheetView>
  </sheetViews>
  <sheetFormatPr defaultColWidth="9" defaultRowHeight="20.25" outlineLevelCol="4"/>
  <cols>
    <col min="1" max="1" width="52.625" style="220" customWidth="1"/>
    <col min="2" max="2" width="20.625" style="220" customWidth="1"/>
    <col min="3" max="3" width="20.625" style="221" customWidth="1"/>
    <col min="4" max="4" width="20.625" style="220" customWidth="1"/>
    <col min="5" max="5" width="4.5" style="220" customWidth="1"/>
    <col min="6" max="16384" width="9" style="220"/>
  </cols>
  <sheetData>
    <row r="1" ht="45" customHeight="1" spans="1:4">
      <c r="A1" s="222" t="s">
        <v>3115</v>
      </c>
      <c r="B1" s="222"/>
      <c r="C1" s="223"/>
      <c r="D1" s="222"/>
    </row>
    <row r="2" ht="20.1" customHeight="1" spans="1:4">
      <c r="A2" s="224"/>
      <c r="B2" s="224"/>
      <c r="C2" s="225"/>
      <c r="D2" s="226" t="s">
        <v>2</v>
      </c>
    </row>
    <row r="3" ht="45" customHeight="1" spans="1:5">
      <c r="A3" s="227" t="s">
        <v>3042</v>
      </c>
      <c r="B3" s="194" t="s">
        <v>5</v>
      </c>
      <c r="C3" s="194" t="s">
        <v>6</v>
      </c>
      <c r="D3" s="194" t="s">
        <v>7</v>
      </c>
      <c r="E3" s="220" t="s">
        <v>8</v>
      </c>
    </row>
    <row r="4" ht="36" customHeight="1" spans="1:5">
      <c r="A4" s="181" t="s">
        <v>3104</v>
      </c>
      <c r="B4" s="228"/>
      <c r="C4" s="229"/>
      <c r="D4" s="197"/>
      <c r="E4" s="169" t="str">
        <f t="shared" ref="E4:E35" si="0">IF(A4&lt;&gt;"",IF(SUM(B4:C4)&lt;&gt;0,"是","否"),"是")</f>
        <v>否</v>
      </c>
    </row>
    <row r="5" ht="36" customHeight="1" spans="1:5">
      <c r="A5" s="207" t="s">
        <v>3044</v>
      </c>
      <c r="B5" s="228"/>
      <c r="C5" s="230"/>
      <c r="D5" s="231"/>
      <c r="E5" s="169" t="str">
        <f t="shared" si="0"/>
        <v>否</v>
      </c>
    </row>
    <row r="6" ht="36" customHeight="1" spans="1:5">
      <c r="A6" s="207" t="s">
        <v>3045</v>
      </c>
      <c r="B6" s="198"/>
      <c r="C6" s="232"/>
      <c r="D6" s="233" t="str">
        <f>IF(B6&gt;0,C6/B6-1,IF(B6&lt;0,-(C6/B6-1),""))</f>
        <v/>
      </c>
      <c r="E6" s="169" t="str">
        <f t="shared" si="0"/>
        <v>否</v>
      </c>
    </row>
    <row r="7" ht="36" customHeight="1" spans="1:5">
      <c r="A7" s="207" t="s">
        <v>3046</v>
      </c>
      <c r="B7" s="234"/>
      <c r="C7" s="230"/>
      <c r="D7" s="235"/>
      <c r="E7" s="169" t="str">
        <f t="shared" si="0"/>
        <v>否</v>
      </c>
    </row>
    <row r="8" ht="36" customHeight="1" spans="1:5">
      <c r="A8" s="207" t="s">
        <v>3047</v>
      </c>
      <c r="B8" s="236"/>
      <c r="C8" s="232">
        <v>0</v>
      </c>
      <c r="D8" s="233" t="str">
        <f>IF(B8&gt;0,C8/B8-1,IF(B8&lt;0,-(C8/B8-1),""))</f>
        <v/>
      </c>
      <c r="E8" s="169" t="str">
        <f t="shared" si="0"/>
        <v>否</v>
      </c>
    </row>
    <row r="9" ht="36" customHeight="1" spans="1:5">
      <c r="A9" s="207" t="s">
        <v>3048</v>
      </c>
      <c r="B9" s="234"/>
      <c r="C9" s="230"/>
      <c r="D9" s="235"/>
      <c r="E9" s="169" t="str">
        <f t="shared" si="0"/>
        <v>否</v>
      </c>
    </row>
    <row r="10" ht="36" customHeight="1" spans="1:5">
      <c r="A10" s="207" t="s">
        <v>3051</v>
      </c>
      <c r="B10" s="237"/>
      <c r="C10" s="230"/>
      <c r="D10" s="238"/>
      <c r="E10" s="169" t="str">
        <f t="shared" si="0"/>
        <v>否</v>
      </c>
    </row>
    <row r="11" ht="36" customHeight="1" spans="1:5">
      <c r="A11" s="207" t="s">
        <v>3052</v>
      </c>
      <c r="B11" s="237"/>
      <c r="C11" s="239"/>
      <c r="D11" s="235"/>
      <c r="E11" s="169" t="str">
        <f t="shared" si="0"/>
        <v>否</v>
      </c>
    </row>
    <row r="12" ht="36" customHeight="1" spans="1:5">
      <c r="A12" s="207" t="s">
        <v>3053</v>
      </c>
      <c r="B12" s="234"/>
      <c r="C12" s="240"/>
      <c r="D12" s="235"/>
      <c r="E12" s="169" t="str">
        <f t="shared" si="0"/>
        <v>否</v>
      </c>
    </row>
    <row r="13" ht="36" customHeight="1" spans="1:5">
      <c r="A13" s="207" t="s">
        <v>3054</v>
      </c>
      <c r="B13" s="234"/>
      <c r="C13" s="230"/>
      <c r="D13" s="235"/>
      <c r="E13" s="169" t="str">
        <f t="shared" si="0"/>
        <v>否</v>
      </c>
    </row>
    <row r="14" ht="36" customHeight="1" spans="1:5">
      <c r="A14" s="207" t="s">
        <v>3050</v>
      </c>
      <c r="B14" s="234"/>
      <c r="C14" s="230"/>
      <c r="D14" s="235"/>
      <c r="E14" s="169" t="str">
        <f t="shared" si="0"/>
        <v>否</v>
      </c>
    </row>
    <row r="15" ht="36" customHeight="1" spans="1:5">
      <c r="A15" s="207" t="s">
        <v>3105</v>
      </c>
      <c r="B15" s="234"/>
      <c r="C15" s="239"/>
      <c r="D15" s="235"/>
      <c r="E15" s="169" t="str">
        <f t="shared" si="0"/>
        <v>否</v>
      </c>
    </row>
    <row r="16" ht="36" customHeight="1" spans="1:5">
      <c r="A16" s="207" t="s">
        <v>3056</v>
      </c>
      <c r="B16" s="234"/>
      <c r="C16" s="230"/>
      <c r="D16" s="235"/>
      <c r="E16" s="169" t="str">
        <f t="shared" si="0"/>
        <v>否</v>
      </c>
    </row>
    <row r="17" ht="36" customHeight="1" spans="1:5">
      <c r="A17" s="207" t="s">
        <v>3057</v>
      </c>
      <c r="B17" s="234"/>
      <c r="C17" s="230"/>
      <c r="D17" s="235"/>
      <c r="E17" s="169" t="str">
        <f t="shared" si="0"/>
        <v>否</v>
      </c>
    </row>
    <row r="18" ht="36" customHeight="1" spans="1:5">
      <c r="A18" s="207" t="s">
        <v>3058</v>
      </c>
      <c r="B18" s="234"/>
      <c r="C18" s="230"/>
      <c r="D18" s="235"/>
      <c r="E18" s="169" t="str">
        <f t="shared" si="0"/>
        <v>否</v>
      </c>
    </row>
    <row r="19" ht="36" customHeight="1" spans="1:5">
      <c r="A19" s="207" t="s">
        <v>3060</v>
      </c>
      <c r="B19" s="236"/>
      <c r="C19" s="232"/>
      <c r="D19" s="233" t="str">
        <f t="shared" ref="D19:D27" si="1">IF(B19&gt;0,C19/B19-1,IF(B19&lt;0,-(C19/B19-1),""))</f>
        <v/>
      </c>
      <c r="E19" s="169" t="str">
        <f t="shared" si="0"/>
        <v>否</v>
      </c>
    </row>
    <row r="20" ht="36" customHeight="1" spans="1:5">
      <c r="A20" s="207" t="s">
        <v>3061</v>
      </c>
      <c r="B20" s="234"/>
      <c r="C20" s="230"/>
      <c r="D20" s="235"/>
      <c r="E20" s="169" t="str">
        <f t="shared" si="0"/>
        <v>否</v>
      </c>
    </row>
    <row r="21" ht="36" customHeight="1" spans="1:5">
      <c r="A21" s="181" t="s">
        <v>3106</v>
      </c>
      <c r="B21" s="241"/>
      <c r="C21" s="241"/>
      <c r="D21" s="231"/>
      <c r="E21" s="169" t="str">
        <f t="shared" si="0"/>
        <v>否</v>
      </c>
    </row>
    <row r="22" ht="36" customHeight="1" spans="1:5">
      <c r="A22" s="207" t="s">
        <v>3063</v>
      </c>
      <c r="B22" s="242"/>
      <c r="C22" s="242"/>
      <c r="D22" s="235"/>
      <c r="E22" s="169" t="str">
        <f t="shared" si="0"/>
        <v>否</v>
      </c>
    </row>
    <row r="23" ht="36" customHeight="1" spans="1:5">
      <c r="A23" s="207" t="s">
        <v>3064</v>
      </c>
      <c r="B23" s="242">
        <v>0</v>
      </c>
      <c r="C23" s="243"/>
      <c r="D23" s="235" t="str">
        <f t="shared" si="1"/>
        <v/>
      </c>
      <c r="E23" s="169" t="str">
        <f t="shared" si="0"/>
        <v>否</v>
      </c>
    </row>
    <row r="24" ht="36" customHeight="1" spans="1:5">
      <c r="A24" s="181" t="s">
        <v>3108</v>
      </c>
      <c r="B24" s="196"/>
      <c r="C24" s="244">
        <f>SUM(C25:C27)</f>
        <v>0</v>
      </c>
      <c r="D24" s="233" t="str">
        <f t="shared" si="1"/>
        <v/>
      </c>
      <c r="E24" s="169" t="str">
        <f t="shared" si="0"/>
        <v>否</v>
      </c>
    </row>
    <row r="25" ht="36" customHeight="1" spans="1:5">
      <c r="A25" s="207" t="s">
        <v>3109</v>
      </c>
      <c r="B25" s="198"/>
      <c r="C25" s="245"/>
      <c r="D25" s="233" t="str">
        <f t="shared" si="1"/>
        <v/>
      </c>
      <c r="E25" s="169" t="str">
        <f t="shared" si="0"/>
        <v>否</v>
      </c>
    </row>
    <row r="26" ht="36" customHeight="1" spans="1:5">
      <c r="A26" s="207" t="s">
        <v>3110</v>
      </c>
      <c r="B26" s="198"/>
      <c r="C26" s="245"/>
      <c r="D26" s="233" t="str">
        <f t="shared" si="1"/>
        <v/>
      </c>
      <c r="E26" s="169" t="str">
        <f t="shared" si="0"/>
        <v>否</v>
      </c>
    </row>
    <row r="27" ht="36" customHeight="1" spans="1:5">
      <c r="A27" s="207" t="s">
        <v>3111</v>
      </c>
      <c r="B27" s="246"/>
      <c r="C27" s="243">
        <f>SUM(C28:C29)</f>
        <v>0</v>
      </c>
      <c r="D27" s="233" t="str">
        <f t="shared" si="1"/>
        <v/>
      </c>
      <c r="E27" s="169" t="str">
        <f t="shared" si="0"/>
        <v>否</v>
      </c>
    </row>
    <row r="28" ht="36" customHeight="1" spans="1:5">
      <c r="A28" s="181" t="s">
        <v>3112</v>
      </c>
      <c r="B28" s="196"/>
      <c r="C28" s="196"/>
      <c r="D28" s="231"/>
      <c r="E28" s="169" t="str">
        <f t="shared" si="0"/>
        <v>否</v>
      </c>
    </row>
    <row r="29" ht="36" customHeight="1" spans="1:5">
      <c r="A29" s="207" t="s">
        <v>3073</v>
      </c>
      <c r="B29" s="246"/>
      <c r="C29" s="247"/>
      <c r="D29" s="238"/>
      <c r="E29" s="169" t="str">
        <f t="shared" si="0"/>
        <v>否</v>
      </c>
    </row>
    <row r="30" ht="36" customHeight="1" spans="1:5">
      <c r="A30" s="181" t="s">
        <v>3113</v>
      </c>
      <c r="B30" s="213"/>
      <c r="C30" s="248"/>
      <c r="D30" s="249"/>
      <c r="E30" s="169" t="str">
        <f t="shared" si="0"/>
        <v>否</v>
      </c>
    </row>
    <row r="31" ht="36" customHeight="1" spans="1:5">
      <c r="A31" s="250" t="s">
        <v>3116</v>
      </c>
      <c r="B31" s="228"/>
      <c r="C31" s="228"/>
      <c r="D31" s="231"/>
      <c r="E31" s="169" t="str">
        <f t="shared" si="0"/>
        <v>否</v>
      </c>
    </row>
    <row r="32" ht="36" customHeight="1" spans="1:5">
      <c r="A32" s="251" t="s">
        <v>61</v>
      </c>
      <c r="B32" s="196"/>
      <c r="C32" s="196"/>
      <c r="D32" s="231"/>
      <c r="E32" s="169" t="str">
        <f t="shared" si="0"/>
        <v>否</v>
      </c>
    </row>
    <row r="33" ht="36" customHeight="1" spans="1:5">
      <c r="A33" s="252" t="s">
        <v>3077</v>
      </c>
      <c r="B33" s="253"/>
      <c r="C33" s="196"/>
      <c r="D33" s="231"/>
      <c r="E33" s="169" t="str">
        <f t="shared" si="0"/>
        <v>否</v>
      </c>
    </row>
    <row r="34" ht="36" customHeight="1" spans="1:5">
      <c r="A34" s="251" t="s">
        <v>3078</v>
      </c>
      <c r="B34" s="228"/>
      <c r="C34" s="254"/>
      <c r="D34" s="231"/>
      <c r="E34" s="169" t="str">
        <f t="shared" si="0"/>
        <v>否</v>
      </c>
    </row>
    <row r="35" ht="36" customHeight="1" spans="1:5">
      <c r="A35" s="208" t="s">
        <v>69</v>
      </c>
      <c r="B35" s="228"/>
      <c r="C35" s="228"/>
      <c r="D35" s="231"/>
      <c r="E35" s="169" t="str">
        <f t="shared" si="0"/>
        <v>否</v>
      </c>
    </row>
    <row r="36" ht="36" customHeight="1" spans="1:4">
      <c r="A36" s="255" t="s">
        <v>2478</v>
      </c>
      <c r="B36" s="256"/>
      <c r="C36" s="257"/>
      <c r="D36" s="258"/>
    </row>
    <row r="37" spans="2:2">
      <c r="B37" s="259"/>
    </row>
    <row r="38" spans="2:2">
      <c r="B38" s="260"/>
    </row>
    <row r="39" spans="2:2">
      <c r="B39" s="259"/>
    </row>
    <row r="40" spans="2:2">
      <c r="B40" s="260"/>
    </row>
    <row r="41" spans="2:2">
      <c r="B41" s="260"/>
    </row>
    <row r="42" spans="2:2">
      <c r="B42" s="259"/>
    </row>
    <row r="43" spans="2:2">
      <c r="B43" s="260"/>
    </row>
    <row r="44" spans="2:2">
      <c r="B44" s="260"/>
    </row>
    <row r="45" spans="2:2">
      <c r="B45" s="260"/>
    </row>
    <row r="46" spans="2:2">
      <c r="B46" s="260"/>
    </row>
    <row r="47" spans="2:2">
      <c r="B47" s="259"/>
    </row>
    <row r="48" spans="2:2">
      <c r="B48" s="260"/>
    </row>
  </sheetData>
  <autoFilter ref="A3:E35">
    <extLst/>
  </autoFilter>
  <mergeCells count="2">
    <mergeCell ref="A1:D1"/>
    <mergeCell ref="A36:D36"/>
  </mergeCells>
  <conditionalFormatting sqref="E3:E35">
    <cfRule type="cellIs" dxfId="5" priority="2" stopIfTrue="1" operator="lessThanOrEqual">
      <formula>-1</formula>
    </cfRule>
  </conditionalFormatting>
  <conditionalFormatting sqref="D5 D7 D31:D35 D28 D20:D23 D11:D18 D9">
    <cfRule type="cellIs" dxfId="5"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showGridLines="0" showZeros="0" view="pageBreakPreview" zoomScale="80" zoomScaleNormal="100" topLeftCell="A16" workbookViewId="0">
      <selection activeCell="C13" sqref="C13"/>
    </sheetView>
  </sheetViews>
  <sheetFormatPr defaultColWidth="9" defaultRowHeight="13.5" outlineLevelCol="4"/>
  <cols>
    <col min="1" max="1" width="50.75" customWidth="1"/>
    <col min="2" max="4" width="20.625" customWidth="1"/>
    <col min="5" max="5" width="5.375" customWidth="1"/>
  </cols>
  <sheetData>
    <row r="1" ht="45" customHeight="1" spans="1:4">
      <c r="A1" s="190" t="s">
        <v>3117</v>
      </c>
      <c r="B1" s="190"/>
      <c r="C1" s="190"/>
      <c r="D1" s="190"/>
    </row>
    <row r="2" ht="20.1" customHeight="1" spans="1:4">
      <c r="A2" s="191"/>
      <c r="B2" s="191"/>
      <c r="C2" s="191"/>
      <c r="D2" s="192" t="s">
        <v>2</v>
      </c>
    </row>
    <row r="3" ht="45" customHeight="1" spans="1:5">
      <c r="A3" s="193" t="s">
        <v>3118</v>
      </c>
      <c r="B3" s="194" t="s">
        <v>5</v>
      </c>
      <c r="C3" s="194" t="s">
        <v>6</v>
      </c>
      <c r="D3" s="194" t="s">
        <v>7</v>
      </c>
      <c r="E3" s="195" t="s">
        <v>8</v>
      </c>
    </row>
    <row r="4" ht="36" customHeight="1" spans="1:5">
      <c r="A4" s="181" t="s">
        <v>3080</v>
      </c>
      <c r="B4" s="196">
        <v>175</v>
      </c>
      <c r="C4" s="196">
        <v>984</v>
      </c>
      <c r="D4" s="197">
        <f>(C4-B4)/B4</f>
        <v>4.62285714285714</v>
      </c>
      <c r="E4" s="169" t="str">
        <f t="shared" ref="E4:E22" si="0">IF(A4&lt;&gt;"",IF(SUM(B4:C4)&lt;&gt;0,"是","否"),"是")</f>
        <v>是</v>
      </c>
    </row>
    <row r="5" ht="36" customHeight="1" spans="1:5">
      <c r="A5" s="183" t="s">
        <v>3119</v>
      </c>
      <c r="B5" s="198"/>
      <c r="C5" s="198"/>
      <c r="D5" s="197"/>
      <c r="E5" s="169" t="str">
        <f t="shared" si="0"/>
        <v>否</v>
      </c>
    </row>
    <row r="6" ht="36" customHeight="1" spans="1:5">
      <c r="A6" s="200" t="s">
        <v>3083</v>
      </c>
      <c r="B6" s="198">
        <v>175</v>
      </c>
      <c r="C6" s="198">
        <v>984</v>
      </c>
      <c r="D6" s="219">
        <f>(C6-B6)/B6</f>
        <v>4.62285714285714</v>
      </c>
      <c r="E6" s="169"/>
    </row>
    <row r="7" ht="36" customHeight="1" spans="1:5">
      <c r="A7" s="183" t="s">
        <v>3086</v>
      </c>
      <c r="B7" s="198"/>
      <c r="C7" s="198"/>
      <c r="D7" s="204" t="str">
        <f>IF(B7&gt;0,C7/B7-1,IF(B7&lt;0,-(C7/B7-1),""))</f>
        <v/>
      </c>
      <c r="E7" s="169" t="str">
        <f t="shared" si="0"/>
        <v>否</v>
      </c>
    </row>
    <row r="8" ht="36" customHeight="1" spans="1:5">
      <c r="A8" s="181" t="s">
        <v>3087</v>
      </c>
      <c r="B8" s="196"/>
      <c r="C8" s="196"/>
      <c r="D8" s="205"/>
      <c r="E8" s="169" t="str">
        <f t="shared" si="0"/>
        <v>否</v>
      </c>
    </row>
    <row r="9" ht="36" customHeight="1" spans="1:5">
      <c r="A9" s="183" t="s">
        <v>3088</v>
      </c>
      <c r="B9" s="198"/>
      <c r="C9" s="198"/>
      <c r="D9" s="199"/>
      <c r="E9" s="169" t="str">
        <f t="shared" si="0"/>
        <v>否</v>
      </c>
    </row>
    <row r="10" ht="36" customHeight="1" spans="1:5">
      <c r="A10" s="183" t="s">
        <v>3092</v>
      </c>
      <c r="B10" s="198"/>
      <c r="C10" s="198"/>
      <c r="D10" s="199"/>
      <c r="E10" s="169" t="str">
        <f t="shared" si="0"/>
        <v>否</v>
      </c>
    </row>
    <row r="11" ht="36" customHeight="1" spans="1:5">
      <c r="A11" s="181" t="s">
        <v>3093</v>
      </c>
      <c r="B11" s="196">
        <f>B12</f>
        <v>0</v>
      </c>
      <c r="C11" s="196">
        <f>C12</f>
        <v>0</v>
      </c>
      <c r="D11" s="206" t="str">
        <f>IF(B11&gt;0,C11/B11-1,IF(B11&lt;0,-(C11/B11-1),""))</f>
        <v/>
      </c>
      <c r="E11" s="169" t="str">
        <f t="shared" si="0"/>
        <v>否</v>
      </c>
    </row>
    <row r="12" ht="36" customHeight="1" spans="1:5">
      <c r="A12" s="183" t="s">
        <v>3094</v>
      </c>
      <c r="B12" s="198"/>
      <c r="C12" s="198"/>
      <c r="D12" s="204" t="str">
        <f>IF(B12&gt;0,C12/B12-1,IF(B12&lt;0,-(C12/B12-1),""))</f>
        <v/>
      </c>
      <c r="E12" s="169" t="str">
        <f t="shared" si="0"/>
        <v>否</v>
      </c>
    </row>
    <row r="13" ht="36" customHeight="1" spans="1:5">
      <c r="A13" s="181" t="s">
        <v>3095</v>
      </c>
      <c r="B13" s="196"/>
      <c r="C13" s="196"/>
      <c r="D13" s="206" t="str">
        <f>IF(B13&gt;0,C13/B13-1,IF(B13&lt;0,-(C13/B13-1),""))</f>
        <v/>
      </c>
      <c r="E13" s="169" t="str">
        <f t="shared" si="0"/>
        <v>否</v>
      </c>
    </row>
    <row r="14" ht="36" customHeight="1" spans="1:5">
      <c r="A14" s="207" t="s">
        <v>3120</v>
      </c>
      <c r="B14" s="198"/>
      <c r="C14" s="198"/>
      <c r="D14" s="204" t="str">
        <f>IF(B14&gt;0,C14/B14-1,IF(B14&lt;0,-(C14/B14-1),""))</f>
        <v/>
      </c>
      <c r="E14" s="169" t="str">
        <f t="shared" si="0"/>
        <v>否</v>
      </c>
    </row>
    <row r="15" ht="36" customHeight="1" spans="1:5">
      <c r="A15" s="181" t="s">
        <v>3097</v>
      </c>
      <c r="B15" s="196"/>
      <c r="C15" s="196"/>
      <c r="D15" s="205"/>
      <c r="E15" s="169" t="str">
        <f t="shared" si="0"/>
        <v>否</v>
      </c>
    </row>
    <row r="16" ht="36" customHeight="1" spans="1:5">
      <c r="A16" s="183" t="s">
        <v>3098</v>
      </c>
      <c r="B16" s="198"/>
      <c r="C16" s="198"/>
      <c r="D16" s="199"/>
      <c r="E16" s="169" t="str">
        <f t="shared" si="0"/>
        <v>否</v>
      </c>
    </row>
    <row r="17" ht="36" customHeight="1" spans="1:5">
      <c r="A17" s="208" t="s">
        <v>3121</v>
      </c>
      <c r="B17" s="196">
        <v>175</v>
      </c>
      <c r="C17" s="196">
        <v>984</v>
      </c>
      <c r="D17" s="205">
        <f>(C17-B17)/B17</f>
        <v>4.62285714285714</v>
      </c>
      <c r="E17" s="169" t="str">
        <f t="shared" si="0"/>
        <v>是</v>
      </c>
    </row>
    <row r="18" ht="36" customHeight="1" spans="1:5">
      <c r="A18" s="209" t="s">
        <v>122</v>
      </c>
      <c r="B18" s="196">
        <v>408</v>
      </c>
      <c r="C18" s="196">
        <v>450</v>
      </c>
      <c r="D18" s="205"/>
      <c r="E18" s="169" t="str">
        <f t="shared" si="0"/>
        <v>是</v>
      </c>
    </row>
    <row r="19" ht="36" customHeight="1" spans="1:5">
      <c r="A19" s="210" t="s">
        <v>3100</v>
      </c>
      <c r="B19" s="211"/>
      <c r="C19" s="198"/>
      <c r="D19" s="199"/>
      <c r="E19" s="169" t="str">
        <f t="shared" si="0"/>
        <v>否</v>
      </c>
    </row>
    <row r="20" ht="36" customHeight="1" spans="1:5">
      <c r="A20" s="210" t="s">
        <v>3101</v>
      </c>
      <c r="B20" s="211">
        <v>408</v>
      </c>
      <c r="C20" s="211">
        <v>450</v>
      </c>
      <c r="D20" s="199"/>
      <c r="E20" s="169" t="str">
        <f t="shared" si="0"/>
        <v>是</v>
      </c>
    </row>
    <row r="21" ht="36" customHeight="1" spans="1:5">
      <c r="A21" s="212" t="s">
        <v>3102</v>
      </c>
      <c r="B21" s="213">
        <v>731</v>
      </c>
      <c r="C21" s="196"/>
      <c r="D21" s="205"/>
      <c r="E21" s="169" t="str">
        <f t="shared" si="0"/>
        <v>是</v>
      </c>
    </row>
    <row r="22" ht="36" customHeight="1" spans="1:5">
      <c r="A22" s="208" t="s">
        <v>129</v>
      </c>
      <c r="B22" s="196">
        <v>1314</v>
      </c>
      <c r="C22" s="196">
        <v>1434</v>
      </c>
      <c r="D22" s="205"/>
      <c r="E22" s="169" t="str">
        <f t="shared" si="0"/>
        <v>是</v>
      </c>
    </row>
    <row r="23" spans="2:2">
      <c r="B23" s="218"/>
    </row>
    <row r="24" spans="2:3">
      <c r="B24" s="217"/>
      <c r="C24" s="217"/>
    </row>
    <row r="25" spans="2:2">
      <c r="B25" s="218"/>
    </row>
    <row r="26" spans="2:3">
      <c r="B26" s="217"/>
      <c r="C26" s="217"/>
    </row>
    <row r="27" spans="2:2">
      <c r="B27" s="218"/>
    </row>
    <row r="28" spans="2:2">
      <c r="B28" s="218"/>
    </row>
    <row r="29" spans="2:3">
      <c r="B29" s="217"/>
      <c r="C29" s="217"/>
    </row>
    <row r="30" spans="2:2">
      <c r="B30" s="218"/>
    </row>
    <row r="31" spans="2:2">
      <c r="B31" s="218"/>
    </row>
    <row r="32" spans="2:2">
      <c r="B32" s="218"/>
    </row>
    <row r="33" spans="2:2">
      <c r="B33" s="218"/>
    </row>
    <row r="34" spans="2:3">
      <c r="B34" s="217"/>
      <c r="C34" s="217"/>
    </row>
    <row r="35" spans="2:2">
      <c r="B35" s="218"/>
    </row>
  </sheetData>
  <autoFilter ref="A3:E22">
    <extLst/>
  </autoFilter>
  <mergeCells count="1">
    <mergeCell ref="A1:D1"/>
  </mergeCells>
  <conditionalFormatting sqref="E3:E22">
    <cfRule type="cellIs" dxfId="5" priority="2" stopIfTrue="1" operator="lessThanOrEqual">
      <formula>-1</formula>
    </cfRule>
  </conditionalFormatting>
  <conditionalFormatting sqref="E4:E22">
    <cfRule type="cellIs" dxfId="5"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showGridLines="0" showZeros="0" tabSelected="1" view="pageBreakPreview" zoomScale="80" zoomScaleNormal="100" topLeftCell="A19" workbookViewId="0">
      <selection activeCell="H18" sqref="H18"/>
    </sheetView>
  </sheetViews>
  <sheetFormatPr defaultColWidth="9" defaultRowHeight="13.5" outlineLevelCol="4"/>
  <cols>
    <col min="1" max="1" width="50.75" customWidth="1"/>
    <col min="2" max="4" width="20.625" customWidth="1"/>
    <col min="5" max="5" width="5.375" customWidth="1"/>
  </cols>
  <sheetData>
    <row r="1" ht="45" customHeight="1" spans="1:4">
      <c r="A1" s="190" t="s">
        <v>3122</v>
      </c>
      <c r="B1" s="190"/>
      <c r="C1" s="190"/>
      <c r="D1" s="190"/>
    </row>
    <row r="2" ht="20.1" customHeight="1" spans="1:4">
      <c r="A2" s="191"/>
      <c r="B2" s="191"/>
      <c r="C2" s="191"/>
      <c r="D2" s="192" t="s">
        <v>2</v>
      </c>
    </row>
    <row r="3" ht="45" customHeight="1" spans="1:5">
      <c r="A3" s="193" t="s">
        <v>3118</v>
      </c>
      <c r="B3" s="194" t="s">
        <v>5</v>
      </c>
      <c r="C3" s="194" t="s">
        <v>6</v>
      </c>
      <c r="D3" s="194" t="s">
        <v>7</v>
      </c>
      <c r="E3" s="195" t="s">
        <v>8</v>
      </c>
    </row>
    <row r="4" ht="36" customHeight="1" spans="1:5">
      <c r="A4" s="181" t="s">
        <v>3080</v>
      </c>
      <c r="B4" s="196"/>
      <c r="C4" s="196"/>
      <c r="D4" s="197"/>
      <c r="E4" s="169" t="str">
        <f t="shared" ref="E4:E22" si="0">IF(A4&lt;&gt;"",IF(SUM(B4:C4)&lt;&gt;0,"是","否"),"是")</f>
        <v>否</v>
      </c>
    </row>
    <row r="5" ht="36" customHeight="1" spans="1:5">
      <c r="A5" s="183" t="s">
        <v>3119</v>
      </c>
      <c r="B5" s="198"/>
      <c r="C5" s="198"/>
      <c r="D5" s="199"/>
      <c r="E5" s="169" t="str">
        <f t="shared" si="0"/>
        <v>否</v>
      </c>
    </row>
    <row r="6" s="189" customFormat="1" ht="36" customHeight="1" spans="1:5">
      <c r="A6" s="200" t="s">
        <v>3083</v>
      </c>
      <c r="B6" s="201"/>
      <c r="C6" s="201"/>
      <c r="D6" s="202"/>
      <c r="E6" s="203"/>
    </row>
    <row r="7" ht="36" customHeight="1" spans="1:5">
      <c r="A7" s="183" t="s">
        <v>3086</v>
      </c>
      <c r="B7" s="198"/>
      <c r="C7" s="198"/>
      <c r="D7" s="204" t="str">
        <f t="shared" ref="D7:D14" si="1">IF(B7&gt;0,C7/B7-1,IF(B7&lt;0,-(C7/B7-1),""))</f>
        <v/>
      </c>
      <c r="E7" s="169" t="str">
        <f t="shared" si="0"/>
        <v>否</v>
      </c>
    </row>
    <row r="8" ht="36" customHeight="1" spans="1:5">
      <c r="A8" s="181" t="s">
        <v>3087</v>
      </c>
      <c r="B8" s="196"/>
      <c r="C8" s="196"/>
      <c r="D8" s="205"/>
      <c r="E8" s="169" t="str">
        <f t="shared" si="0"/>
        <v>否</v>
      </c>
    </row>
    <row r="9" ht="36" customHeight="1" spans="1:5">
      <c r="A9" s="183" t="s">
        <v>3088</v>
      </c>
      <c r="B9" s="198"/>
      <c r="C9" s="198"/>
      <c r="D9" s="199"/>
      <c r="E9" s="169" t="str">
        <f t="shared" si="0"/>
        <v>否</v>
      </c>
    </row>
    <row r="10" ht="36" customHeight="1" spans="1:5">
      <c r="A10" s="183" t="s">
        <v>3092</v>
      </c>
      <c r="B10" s="198"/>
      <c r="C10" s="198"/>
      <c r="D10" s="199"/>
      <c r="E10" s="169" t="str">
        <f t="shared" si="0"/>
        <v>否</v>
      </c>
    </row>
    <row r="11" ht="36" customHeight="1" spans="1:5">
      <c r="A11" s="181" t="s">
        <v>3093</v>
      </c>
      <c r="B11" s="196"/>
      <c r="C11" s="196"/>
      <c r="D11" s="206" t="str">
        <f t="shared" si="1"/>
        <v/>
      </c>
      <c r="E11" s="169" t="str">
        <f t="shared" si="0"/>
        <v>否</v>
      </c>
    </row>
    <row r="12" ht="36" customHeight="1" spans="1:5">
      <c r="A12" s="183" t="s">
        <v>3094</v>
      </c>
      <c r="B12" s="198"/>
      <c r="C12" s="198"/>
      <c r="D12" s="204" t="str">
        <f t="shared" si="1"/>
        <v/>
      </c>
      <c r="E12" s="169" t="str">
        <f t="shared" si="0"/>
        <v>否</v>
      </c>
    </row>
    <row r="13" ht="36" customHeight="1" spans="1:5">
      <c r="A13" s="181" t="s">
        <v>3095</v>
      </c>
      <c r="B13" s="196"/>
      <c r="C13" s="196"/>
      <c r="D13" s="206" t="str">
        <f t="shared" si="1"/>
        <v/>
      </c>
      <c r="E13" s="169" t="str">
        <f t="shared" si="0"/>
        <v>否</v>
      </c>
    </row>
    <row r="14" ht="36" customHeight="1" spans="1:5">
      <c r="A14" s="207" t="s">
        <v>3120</v>
      </c>
      <c r="B14" s="198"/>
      <c r="C14" s="198"/>
      <c r="D14" s="204" t="str">
        <f t="shared" si="1"/>
        <v/>
      </c>
      <c r="E14" s="169" t="str">
        <f t="shared" si="0"/>
        <v>否</v>
      </c>
    </row>
    <row r="15" ht="36" customHeight="1" spans="1:5">
      <c r="A15" s="181" t="s">
        <v>3097</v>
      </c>
      <c r="B15" s="196"/>
      <c r="C15" s="196"/>
      <c r="D15" s="205"/>
      <c r="E15" s="169" t="str">
        <f t="shared" si="0"/>
        <v>否</v>
      </c>
    </row>
    <row r="16" ht="36" customHeight="1" spans="1:5">
      <c r="A16" s="183" t="s">
        <v>3098</v>
      </c>
      <c r="B16" s="198"/>
      <c r="C16" s="198"/>
      <c r="D16" s="199"/>
      <c r="E16" s="169" t="str">
        <f t="shared" si="0"/>
        <v>否</v>
      </c>
    </row>
    <row r="17" ht="36" customHeight="1" spans="1:5">
      <c r="A17" s="208" t="s">
        <v>3123</v>
      </c>
      <c r="B17" s="196"/>
      <c r="C17" s="196"/>
      <c r="D17" s="205"/>
      <c r="E17" s="169" t="str">
        <f t="shared" si="0"/>
        <v>否</v>
      </c>
    </row>
    <row r="18" ht="36" customHeight="1" spans="1:5">
      <c r="A18" s="209" t="s">
        <v>122</v>
      </c>
      <c r="B18" s="196"/>
      <c r="C18" s="196"/>
      <c r="D18" s="205"/>
      <c r="E18" s="169" t="str">
        <f t="shared" si="0"/>
        <v>否</v>
      </c>
    </row>
    <row r="19" ht="36" customHeight="1" spans="1:5">
      <c r="A19" s="210" t="s">
        <v>3100</v>
      </c>
      <c r="B19" s="211"/>
      <c r="C19" s="198"/>
      <c r="D19" s="199"/>
      <c r="E19" s="169" t="str">
        <f t="shared" si="0"/>
        <v>否</v>
      </c>
    </row>
    <row r="20" ht="36" customHeight="1" spans="1:5">
      <c r="A20" s="210" t="s">
        <v>3101</v>
      </c>
      <c r="B20" s="211"/>
      <c r="C20" s="211"/>
      <c r="D20" s="199"/>
      <c r="E20" s="169" t="str">
        <f t="shared" si="0"/>
        <v>否</v>
      </c>
    </row>
    <row r="21" ht="36" customHeight="1" spans="1:5">
      <c r="A21" s="212" t="s">
        <v>3102</v>
      </c>
      <c r="B21" s="213"/>
      <c r="C21" s="196"/>
      <c r="D21" s="205"/>
      <c r="E21" s="169" t="str">
        <f t="shared" si="0"/>
        <v>否</v>
      </c>
    </row>
    <row r="22" ht="36" customHeight="1" spans="1:5">
      <c r="A22" s="208" t="s">
        <v>129</v>
      </c>
      <c r="B22" s="196"/>
      <c r="C22" s="196"/>
      <c r="D22" s="205"/>
      <c r="E22" s="169" t="str">
        <f t="shared" si="0"/>
        <v>否</v>
      </c>
    </row>
    <row r="23" ht="36" customHeight="1" spans="1:4">
      <c r="A23" s="214" t="s">
        <v>2478</v>
      </c>
      <c r="B23" s="215"/>
      <c r="C23" s="215"/>
      <c r="D23" s="216"/>
    </row>
    <row r="24" spans="2:3">
      <c r="B24" s="217"/>
      <c r="C24" s="217"/>
    </row>
    <row r="25" spans="2:2">
      <c r="B25" s="218"/>
    </row>
    <row r="26" spans="2:3">
      <c r="B26" s="217"/>
      <c r="C26" s="217"/>
    </row>
    <row r="27" spans="2:2">
      <c r="B27" s="218"/>
    </row>
    <row r="28" spans="2:2">
      <c r="B28" s="218"/>
    </row>
    <row r="29" spans="2:3">
      <c r="B29" s="217"/>
      <c r="C29" s="217"/>
    </row>
    <row r="30" spans="2:2">
      <c r="B30" s="218"/>
    </row>
    <row r="31" spans="2:2">
      <c r="B31" s="218"/>
    </row>
    <row r="32" spans="2:2">
      <c r="B32" s="218"/>
    </row>
    <row r="33" spans="2:2">
      <c r="B33" s="218"/>
    </row>
    <row r="34" spans="2:3">
      <c r="B34" s="217"/>
      <c r="C34" s="217"/>
    </row>
    <row r="35" spans="2:2">
      <c r="B35" s="218"/>
    </row>
  </sheetData>
  <autoFilter ref="A3:E22">
    <extLst/>
  </autoFilter>
  <mergeCells count="2">
    <mergeCell ref="A1:D1"/>
    <mergeCell ref="A23:D23"/>
  </mergeCells>
  <conditionalFormatting sqref="E3:E22">
    <cfRule type="cellIs" dxfId="5" priority="2" stopIfTrue="1" operator="lessThanOrEqual">
      <formula>-1</formula>
    </cfRule>
  </conditionalFormatting>
  <conditionalFormatting sqref="E4:E22">
    <cfRule type="cellIs" dxfId="5"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view="pageBreakPreview" zoomScaleNormal="100" workbookViewId="0">
      <selection activeCell="A1" sqref="A1:B1"/>
    </sheetView>
  </sheetViews>
  <sheetFormatPr defaultColWidth="9" defaultRowHeight="14.25" outlineLevelCol="1"/>
  <cols>
    <col min="1" max="1" width="36.25" style="174" customWidth="1"/>
    <col min="2" max="2" width="45.5" style="175" customWidth="1"/>
    <col min="3" max="3" width="12.625" style="174" customWidth="1"/>
    <col min="4" max="16384" width="9" style="174"/>
  </cols>
  <sheetData>
    <row r="1" ht="45" customHeight="1" spans="1:2">
      <c r="A1" s="176" t="s">
        <v>3124</v>
      </c>
      <c r="B1" s="177"/>
    </row>
    <row r="2" ht="20.1" customHeight="1" spans="1:2">
      <c r="A2" s="178"/>
      <c r="B2" s="179" t="s">
        <v>2</v>
      </c>
    </row>
    <row r="3" s="173" customFormat="1" ht="45" customHeight="1" spans="1:2">
      <c r="A3" s="180" t="s">
        <v>3125</v>
      </c>
      <c r="B3" s="180" t="s">
        <v>3126</v>
      </c>
    </row>
    <row r="4" ht="36" customHeight="1" spans="1:2">
      <c r="A4" s="184"/>
      <c r="B4" s="182"/>
    </row>
    <row r="5" ht="36" customHeight="1" spans="1:2">
      <c r="A5" s="184"/>
      <c r="B5" s="182"/>
    </row>
    <row r="6" ht="36" customHeight="1" spans="1:2">
      <c r="A6" s="184"/>
      <c r="B6" s="182"/>
    </row>
    <row r="7" ht="36" customHeight="1" spans="1:2">
      <c r="A7" s="184"/>
      <c r="B7" s="182"/>
    </row>
    <row r="8" ht="36" customHeight="1" spans="1:2">
      <c r="A8" s="184"/>
      <c r="B8" s="182"/>
    </row>
    <row r="9" ht="36" customHeight="1" spans="1:2">
      <c r="A9" s="184"/>
      <c r="B9" s="182"/>
    </row>
    <row r="10" ht="36" customHeight="1" spans="1:2">
      <c r="A10" s="184"/>
      <c r="B10" s="182"/>
    </row>
    <row r="11" ht="36" customHeight="1" spans="1:2">
      <c r="A11" s="184"/>
      <c r="B11" s="182"/>
    </row>
    <row r="12" ht="36" customHeight="1" spans="1:2">
      <c r="A12" s="184"/>
      <c r="B12" s="182"/>
    </row>
    <row r="13" ht="36" customHeight="1" spans="1:2">
      <c r="A13" s="184"/>
      <c r="B13" s="182"/>
    </row>
    <row r="14" ht="36" customHeight="1" spans="1:2">
      <c r="A14" s="184"/>
      <c r="B14" s="182"/>
    </row>
    <row r="15" ht="36" customHeight="1" spans="1:2">
      <c r="A15" s="184"/>
      <c r="B15" s="182"/>
    </row>
    <row r="16" ht="36" customHeight="1" spans="1:2">
      <c r="A16" s="184"/>
      <c r="B16" s="182"/>
    </row>
    <row r="17" ht="36" customHeight="1" spans="1:2">
      <c r="A17" s="184"/>
      <c r="B17" s="182"/>
    </row>
    <row r="18" ht="36" customHeight="1" spans="1:2">
      <c r="A18" s="184"/>
      <c r="B18" s="182"/>
    </row>
    <row r="19" ht="36" customHeight="1" spans="1:2">
      <c r="A19" s="186" t="s">
        <v>3127</v>
      </c>
      <c r="B19" s="182"/>
    </row>
    <row r="20" ht="30.95" customHeight="1" spans="1:2">
      <c r="A20" s="187" t="s">
        <v>2486</v>
      </c>
      <c r="B20" s="188"/>
    </row>
  </sheetData>
  <mergeCells count="1">
    <mergeCell ref="A1:B1"/>
  </mergeCells>
  <conditionalFormatting sqref="B3:G3">
    <cfRule type="cellIs" dxfId="0" priority="2" stopIfTrue="1" operator="lessThanOrEqual">
      <formula>-1</formula>
    </cfRule>
  </conditionalFormatting>
  <conditionalFormatting sqref="C1:G2">
    <cfRule type="cellIs" dxfId="0" priority="3" stopIfTrue="1" operator="greaterThanOrEqual">
      <formula>10</formula>
    </cfRule>
    <cfRule type="cellIs" dxfId="0" priority="4" stopIfTrue="1" operator="lessThanOrEqual">
      <formula>-1</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view="pageBreakPreview" zoomScaleNormal="100" workbookViewId="0">
      <selection activeCell="B12" sqref="B12"/>
    </sheetView>
  </sheetViews>
  <sheetFormatPr defaultColWidth="9" defaultRowHeight="14.25" outlineLevelCol="1"/>
  <cols>
    <col min="1" max="1" width="46.625" style="174" customWidth="1"/>
    <col min="2" max="2" width="38" style="175" customWidth="1"/>
    <col min="3" max="16384" width="9" style="174"/>
  </cols>
  <sheetData>
    <row r="1" ht="45" customHeight="1" spans="1:2">
      <c r="A1" s="176" t="s">
        <v>3128</v>
      </c>
      <c r="B1" s="177"/>
    </row>
    <row r="2" ht="20.1" customHeight="1" spans="1:2">
      <c r="A2" s="178"/>
      <c r="B2" s="179" t="s">
        <v>2</v>
      </c>
    </row>
    <row r="3" s="173" customFormat="1" ht="45" customHeight="1" spans="1:2">
      <c r="A3" s="180" t="s">
        <v>3129</v>
      </c>
      <c r="B3" s="180" t="s">
        <v>3126</v>
      </c>
    </row>
    <row r="4" ht="36" customHeight="1" spans="1:2">
      <c r="A4" s="181"/>
      <c r="B4" s="182"/>
    </row>
    <row r="5" ht="36" customHeight="1" spans="1:2">
      <c r="A5" s="181"/>
      <c r="B5" s="182"/>
    </row>
    <row r="6" ht="36" customHeight="1" spans="1:2">
      <c r="A6" s="181"/>
      <c r="B6" s="182"/>
    </row>
    <row r="7" ht="36" customHeight="1" spans="1:2">
      <c r="A7" s="181"/>
      <c r="B7" s="182"/>
    </row>
    <row r="8" ht="36" customHeight="1" spans="1:2">
      <c r="A8" s="181"/>
      <c r="B8" s="182"/>
    </row>
    <row r="9" ht="36" customHeight="1" spans="1:2">
      <c r="A9" s="181"/>
      <c r="B9" s="182"/>
    </row>
    <row r="10" ht="36" customHeight="1" spans="1:2">
      <c r="A10" s="183"/>
      <c r="B10" s="182"/>
    </row>
    <row r="11" ht="36" customHeight="1" spans="1:2">
      <c r="A11" s="184"/>
      <c r="B11" s="182"/>
    </row>
    <row r="12" ht="36" customHeight="1" spans="1:2">
      <c r="A12" s="185"/>
      <c r="B12" s="182"/>
    </row>
    <row r="13" ht="36" customHeight="1" spans="1:2">
      <c r="A13" s="185"/>
      <c r="B13" s="182"/>
    </row>
    <row r="14" ht="36" customHeight="1" spans="1:2">
      <c r="A14" s="185"/>
      <c r="B14" s="182"/>
    </row>
    <row r="15" ht="36" customHeight="1" spans="1:2">
      <c r="A15" s="185"/>
      <c r="B15" s="182"/>
    </row>
    <row r="16" ht="36" customHeight="1" spans="1:2">
      <c r="A16" s="185"/>
      <c r="B16" s="182"/>
    </row>
    <row r="17" ht="36" customHeight="1" spans="1:2">
      <c r="A17" s="185"/>
      <c r="B17" s="182"/>
    </row>
    <row r="18" ht="36" customHeight="1" spans="1:2">
      <c r="A18" s="186" t="s">
        <v>3127</v>
      </c>
      <c r="B18" s="182"/>
    </row>
    <row r="19" ht="30.95" customHeight="1" spans="1:2">
      <c r="A19" s="187" t="s">
        <v>2486</v>
      </c>
      <c r="B19" s="188"/>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48"/>
  <sheetViews>
    <sheetView showGridLines="0" showZeros="0" view="pageBreakPreview" zoomScale="80" zoomScaleNormal="115" workbookViewId="0">
      <selection activeCell="B37" sqref="B37:D44"/>
    </sheetView>
  </sheetViews>
  <sheetFormatPr defaultColWidth="9" defaultRowHeight="14.25" outlineLevelCol="4"/>
  <cols>
    <col min="1" max="1" width="52.5" style="151" customWidth="1"/>
    <col min="2" max="4" width="20.625" style="151" customWidth="1"/>
    <col min="5" max="5" width="5.375" style="151" customWidth="1"/>
    <col min="6" max="16384" width="9" style="151"/>
  </cols>
  <sheetData>
    <row r="1" ht="45" customHeight="1" spans="1:4">
      <c r="A1" s="152" t="s">
        <v>3130</v>
      </c>
      <c r="B1" s="152"/>
      <c r="C1" s="152"/>
      <c r="D1" s="152"/>
    </row>
    <row r="2" s="162" customFormat="1" ht="20.1" customHeight="1" spans="1:4">
      <c r="A2" s="163"/>
      <c r="B2" s="164"/>
      <c r="C2" s="165"/>
      <c r="D2" s="166" t="s">
        <v>2</v>
      </c>
    </row>
    <row r="3" ht="45" customHeight="1" spans="1:5">
      <c r="A3" s="167" t="s">
        <v>3131</v>
      </c>
      <c r="B3" s="116" t="s">
        <v>5</v>
      </c>
      <c r="C3" s="116" t="s">
        <v>6</v>
      </c>
      <c r="D3" s="116" t="s">
        <v>7</v>
      </c>
      <c r="E3" s="162" t="s">
        <v>8</v>
      </c>
    </row>
    <row r="4" ht="36" customHeight="1" spans="1:5">
      <c r="A4" s="168" t="s">
        <v>3132</v>
      </c>
      <c r="B4" s="119">
        <f>SUM(B5:B8)</f>
        <v>88275</v>
      </c>
      <c r="C4" s="119">
        <f>SUM(C5:C8)</f>
        <v>92293</v>
      </c>
      <c r="D4" s="120">
        <f>(C4-B4)/B4</f>
        <v>0.0455168507504956</v>
      </c>
      <c r="E4" s="169" t="str">
        <f>IF(A4&lt;&gt;"",IF(SUM(B4:C4)&lt;&gt;0,"是","否"),"是")</f>
        <v>是</v>
      </c>
    </row>
    <row r="5" ht="36" customHeight="1" spans="1:5">
      <c r="A5" s="170" t="s">
        <v>3133</v>
      </c>
      <c r="B5" s="122">
        <v>53675</v>
      </c>
      <c r="C5" s="123">
        <v>54943</v>
      </c>
      <c r="D5" s="124">
        <f>(C5-B5)/B5</f>
        <v>0.023623660922217</v>
      </c>
      <c r="E5" s="169" t="str">
        <f>IF(A5&lt;&gt;"",IF(SUM(B5:C5)&lt;&gt;0,"是","否"),"是")</f>
        <v>是</v>
      </c>
    </row>
    <row r="6" ht="36" customHeight="1" spans="1:5">
      <c r="A6" s="170" t="s">
        <v>3134</v>
      </c>
      <c r="B6" s="122">
        <v>63</v>
      </c>
      <c r="C6" s="123">
        <v>54</v>
      </c>
      <c r="D6" s="124">
        <f>(C6-B6)/B6</f>
        <v>-0.142857142857143</v>
      </c>
      <c r="E6" s="169" t="str">
        <f>IF(A6&lt;&gt;"",IF(SUM(B6:C6)&lt;&gt;0,"是","否"),"是")</f>
        <v>是</v>
      </c>
    </row>
    <row r="7" s="150" customFormat="1" ht="36" customHeight="1" spans="1:5">
      <c r="A7" s="170" t="s">
        <v>3135</v>
      </c>
      <c r="B7" s="122"/>
      <c r="C7" s="123"/>
      <c r="D7" s="124"/>
      <c r="E7" s="169" t="str">
        <f>IF(A7&lt;&gt;"",IF(SUM(B7:C7)&lt;&gt;0,"是","否"),"是")</f>
        <v>否</v>
      </c>
    </row>
    <row r="8" s="150" customFormat="1" ht="36" customHeight="1" spans="1:5">
      <c r="A8" s="171" t="s">
        <v>3136</v>
      </c>
      <c r="B8" s="122">
        <v>34537</v>
      </c>
      <c r="C8" s="123">
        <v>37296</v>
      </c>
      <c r="D8" s="124">
        <f>(C8-B8)/B8</f>
        <v>0.0798853403596143</v>
      </c>
      <c r="E8" s="169"/>
    </row>
    <row r="9" ht="36" customHeight="1" spans="1:5">
      <c r="A9" s="168" t="s">
        <v>3137</v>
      </c>
      <c r="B9" s="125">
        <f>SUM(B10:B13)</f>
        <v>25894</v>
      </c>
      <c r="C9" s="125">
        <f>SUM(C10:C13)</f>
        <v>34275</v>
      </c>
      <c r="D9" s="120">
        <f t="shared" ref="D9:D44" si="0">(C9-B9)/B9</f>
        <v>0.323665714065034</v>
      </c>
      <c r="E9" s="169" t="str">
        <f>IF(A9&lt;&gt;"",IF(SUM(B9:C9)&lt;&gt;0,"是","否"),"是")</f>
        <v>是</v>
      </c>
    </row>
    <row r="10" ht="36" customHeight="1" spans="1:5">
      <c r="A10" s="170" t="s">
        <v>3133</v>
      </c>
      <c r="B10" s="122">
        <v>22338</v>
      </c>
      <c r="C10" s="123">
        <v>29502</v>
      </c>
      <c r="D10" s="124">
        <f t="shared" si="0"/>
        <v>0.320709105560032</v>
      </c>
      <c r="E10" s="169" t="str">
        <f>IF(A10&lt;&gt;"",IF(SUM(B10:C10)&lt;&gt;0,"是","否"),"是")</f>
        <v>是</v>
      </c>
    </row>
    <row r="11" ht="36" customHeight="1" spans="1:5">
      <c r="A11" s="170" t="s">
        <v>3134</v>
      </c>
      <c r="B11" s="122">
        <v>1263</v>
      </c>
      <c r="C11" s="123">
        <v>33</v>
      </c>
      <c r="D11" s="124">
        <f t="shared" si="0"/>
        <v>-0.973871733966746</v>
      </c>
      <c r="E11" s="169" t="str">
        <f>IF(A11&lt;&gt;"",IF(SUM(B11:C11)&lt;&gt;0,"是","否"),"是")</f>
        <v>是</v>
      </c>
    </row>
    <row r="12" ht="36" customHeight="1" spans="1:5">
      <c r="A12" s="170" t="s">
        <v>3135</v>
      </c>
      <c r="B12" s="122">
        <v>1215</v>
      </c>
      <c r="C12" s="123">
        <v>4280</v>
      </c>
      <c r="D12" s="124">
        <f t="shared" si="0"/>
        <v>2.52263374485597</v>
      </c>
      <c r="E12" s="169" t="str">
        <f>IF(A12&lt;&gt;"",IF(SUM(B12:C12)&lt;&gt;0,"是","否"),"是")</f>
        <v>是</v>
      </c>
    </row>
    <row r="13" ht="36" customHeight="1" spans="1:5">
      <c r="A13" s="171" t="s">
        <v>3136</v>
      </c>
      <c r="B13" s="122">
        <v>1078</v>
      </c>
      <c r="C13" s="123">
        <v>460</v>
      </c>
      <c r="D13" s="124">
        <f t="shared" si="0"/>
        <v>-0.573283858998145</v>
      </c>
      <c r="E13" s="169"/>
    </row>
    <row r="14" ht="36" customHeight="1" spans="1:5">
      <c r="A14" s="168" t="s">
        <v>3138</v>
      </c>
      <c r="B14" s="125">
        <f>SUM(B15:B18)</f>
        <v>2681</v>
      </c>
      <c r="C14" s="125">
        <f>SUM(C15:C18)</f>
        <v>4895</v>
      </c>
      <c r="D14" s="120">
        <f t="shared" si="0"/>
        <v>0.825811264453562</v>
      </c>
      <c r="E14" s="169" t="str">
        <f>IF(A14&lt;&gt;"",IF(SUM(B14:C14)&lt;&gt;0,"是","否"),"是")</f>
        <v>是</v>
      </c>
    </row>
    <row r="15" ht="36" customHeight="1" spans="1:5">
      <c r="A15" s="170" t="s">
        <v>3133</v>
      </c>
      <c r="B15" s="122">
        <v>2152</v>
      </c>
      <c r="C15" s="123">
        <v>2329</v>
      </c>
      <c r="D15" s="124">
        <f t="shared" si="0"/>
        <v>0.0822490706319703</v>
      </c>
      <c r="E15" s="169" t="str">
        <f>IF(A15&lt;&gt;"",IF(SUM(B15:C15)&lt;&gt;0,"是","否"),"是")</f>
        <v>是</v>
      </c>
    </row>
    <row r="16" ht="36" customHeight="1" spans="1:5">
      <c r="A16" s="170" t="s">
        <v>3134</v>
      </c>
      <c r="B16" s="122">
        <v>5</v>
      </c>
      <c r="C16" s="123">
        <v>1</v>
      </c>
      <c r="D16" s="124">
        <f t="shared" si="0"/>
        <v>-0.8</v>
      </c>
      <c r="E16" s="169" t="str">
        <f>IF(A16&lt;&gt;"",IF(SUM(B16:C16)&lt;&gt;0,"是","否"),"是")</f>
        <v>是</v>
      </c>
    </row>
    <row r="17" ht="36" customHeight="1" spans="1:5">
      <c r="A17" s="170" t="s">
        <v>3135</v>
      </c>
      <c r="B17" s="122"/>
      <c r="C17" s="123"/>
      <c r="D17" s="124"/>
      <c r="E17" s="169" t="str">
        <f>IF(A17&lt;&gt;"",IF(SUM(B17:C17)&lt;&gt;0,"是","否"),"是")</f>
        <v>否</v>
      </c>
    </row>
    <row r="18" ht="36" customHeight="1" spans="1:5">
      <c r="A18" s="171" t="s">
        <v>3136</v>
      </c>
      <c r="B18" s="122">
        <v>524</v>
      </c>
      <c r="C18" s="123">
        <v>2565</v>
      </c>
      <c r="D18" s="124">
        <f t="shared" si="0"/>
        <v>3.89503816793893</v>
      </c>
      <c r="E18" s="169"/>
    </row>
    <row r="19" ht="36" customHeight="1" spans="1:5">
      <c r="A19" s="168" t="s">
        <v>3139</v>
      </c>
      <c r="B19" s="125"/>
      <c r="C19" s="127"/>
      <c r="D19" s="124"/>
      <c r="E19" s="169" t="str">
        <f t="shared" ref="E19:E26" si="1">IF(A19&lt;&gt;"",IF(SUM(B19:C19)&lt;&gt;0,"是","否"),"是")</f>
        <v>否</v>
      </c>
    </row>
    <row r="20" ht="36" customHeight="1" spans="1:5">
      <c r="A20" s="170" t="s">
        <v>3133</v>
      </c>
      <c r="B20" s="122"/>
      <c r="C20" s="123"/>
      <c r="D20" s="124"/>
      <c r="E20" s="169" t="str">
        <f t="shared" si="1"/>
        <v>否</v>
      </c>
    </row>
    <row r="21" ht="36" customHeight="1" spans="1:5">
      <c r="A21" s="170" t="s">
        <v>3134</v>
      </c>
      <c r="B21" s="122"/>
      <c r="C21" s="123"/>
      <c r="D21" s="124"/>
      <c r="E21" s="169" t="str">
        <f t="shared" si="1"/>
        <v>否</v>
      </c>
    </row>
    <row r="22" ht="36" customHeight="1" spans="1:5">
      <c r="A22" s="170" t="s">
        <v>3135</v>
      </c>
      <c r="B22" s="122"/>
      <c r="C22" s="123"/>
      <c r="D22" s="124"/>
      <c r="E22" s="169" t="str">
        <f t="shared" si="1"/>
        <v>否</v>
      </c>
    </row>
    <row r="23" ht="36" customHeight="1" spans="1:5">
      <c r="A23" s="168" t="s">
        <v>3140</v>
      </c>
      <c r="B23" s="125">
        <f>SUM(B24:B27)</f>
        <v>3717</v>
      </c>
      <c r="C23" s="125">
        <f>SUM(C24:C27)</f>
        <v>3862</v>
      </c>
      <c r="D23" s="120">
        <f t="shared" si="0"/>
        <v>0.0390099542641916</v>
      </c>
      <c r="E23" s="169" t="str">
        <f t="shared" si="1"/>
        <v>是</v>
      </c>
    </row>
    <row r="24" ht="36" customHeight="1" spans="1:5">
      <c r="A24" s="170" t="s">
        <v>3133</v>
      </c>
      <c r="B24" s="122">
        <v>2036</v>
      </c>
      <c r="C24" s="123">
        <v>2124</v>
      </c>
      <c r="D24" s="124">
        <f t="shared" si="0"/>
        <v>0.0432220039292731</v>
      </c>
      <c r="E24" s="169" t="str">
        <f t="shared" si="1"/>
        <v>是</v>
      </c>
    </row>
    <row r="25" ht="36" customHeight="1" spans="1:5">
      <c r="A25" s="170" t="s">
        <v>3134</v>
      </c>
      <c r="B25" s="122">
        <v>2</v>
      </c>
      <c r="C25" s="123">
        <v>2</v>
      </c>
      <c r="D25" s="124">
        <f t="shared" si="0"/>
        <v>0</v>
      </c>
      <c r="E25" s="169" t="str">
        <f t="shared" si="1"/>
        <v>是</v>
      </c>
    </row>
    <row r="26" ht="36" customHeight="1" spans="1:5">
      <c r="A26" s="170" t="s">
        <v>3135</v>
      </c>
      <c r="B26" s="122"/>
      <c r="C26" s="123"/>
      <c r="D26" s="124"/>
      <c r="E26" s="169" t="str">
        <f t="shared" si="1"/>
        <v>否</v>
      </c>
    </row>
    <row r="27" ht="36" customHeight="1" spans="1:5">
      <c r="A27" s="171" t="s">
        <v>3136</v>
      </c>
      <c r="B27" s="122">
        <v>1679</v>
      </c>
      <c r="C27" s="123">
        <v>1736</v>
      </c>
      <c r="D27" s="124">
        <f t="shared" si="0"/>
        <v>0.03394877903514</v>
      </c>
      <c r="E27" s="169"/>
    </row>
    <row r="28" ht="36" customHeight="1" spans="1:5">
      <c r="A28" s="168" t="s">
        <v>3141</v>
      </c>
      <c r="B28" s="125">
        <f>SUM(B29:B32)</f>
        <v>18003</v>
      </c>
      <c r="C28" s="125">
        <f>SUM(C29:C32)</f>
        <v>34105</v>
      </c>
      <c r="D28" s="120">
        <f t="shared" si="0"/>
        <v>0.894406487807588</v>
      </c>
      <c r="E28" s="169" t="str">
        <f>IF(A28&lt;&gt;"",IF(SUM(B28:C28)&lt;&gt;0,"是","否"),"是")</f>
        <v>是</v>
      </c>
    </row>
    <row r="29" ht="36" customHeight="1" spans="1:5">
      <c r="A29" s="170" t="s">
        <v>3133</v>
      </c>
      <c r="B29" s="122">
        <v>5089</v>
      </c>
      <c r="C29" s="131">
        <v>6053</v>
      </c>
      <c r="D29" s="124">
        <f t="shared" si="0"/>
        <v>0.189428178424052</v>
      </c>
      <c r="E29" s="169" t="str">
        <f>IF(A29&lt;&gt;"",IF(SUM(B29:C29)&lt;&gt;0,"是","否"),"是")</f>
        <v>是</v>
      </c>
    </row>
    <row r="30" ht="36" customHeight="1" spans="1:5">
      <c r="A30" s="170" t="s">
        <v>3134</v>
      </c>
      <c r="B30" s="122">
        <v>179</v>
      </c>
      <c r="C30" s="123">
        <v>193</v>
      </c>
      <c r="D30" s="124">
        <f t="shared" si="0"/>
        <v>0.0782122905027933</v>
      </c>
      <c r="E30" s="169" t="str">
        <f>IF(A30&lt;&gt;"",IF(SUM(B30:C30)&lt;&gt;0,"是","否"),"是")</f>
        <v>是</v>
      </c>
    </row>
    <row r="31" ht="36" customHeight="1" spans="1:5">
      <c r="A31" s="170" t="s">
        <v>3135</v>
      </c>
      <c r="B31" s="122">
        <v>9595</v>
      </c>
      <c r="C31" s="123">
        <v>11329</v>
      </c>
      <c r="D31" s="124">
        <f t="shared" si="0"/>
        <v>0.180719124544033</v>
      </c>
      <c r="E31" s="169" t="str">
        <f>IF(A31&lt;&gt;"",IF(SUM(B31:C31)&lt;&gt;0,"是","否"),"是")</f>
        <v>是</v>
      </c>
    </row>
    <row r="32" ht="36" customHeight="1" spans="1:5">
      <c r="A32" s="171" t="s">
        <v>3136</v>
      </c>
      <c r="B32" s="122">
        <v>3140</v>
      </c>
      <c r="C32" s="123">
        <v>16530</v>
      </c>
      <c r="D32" s="124">
        <f t="shared" si="0"/>
        <v>4.26433121019108</v>
      </c>
      <c r="E32" s="169"/>
    </row>
    <row r="33" ht="36" customHeight="1" spans="1:5">
      <c r="A33" s="168" t="s">
        <v>3142</v>
      </c>
      <c r="B33" s="125"/>
      <c r="C33" s="127"/>
      <c r="D33" s="124"/>
      <c r="E33" s="169" t="str">
        <f t="shared" ref="E33:E40" si="2">IF(A33&lt;&gt;"",IF(SUM(B33:C33)&lt;&gt;0,"是","否"),"是")</f>
        <v>否</v>
      </c>
    </row>
    <row r="34" ht="36" customHeight="1" spans="1:5">
      <c r="A34" s="170" t="s">
        <v>3133</v>
      </c>
      <c r="B34" s="122"/>
      <c r="C34" s="131"/>
      <c r="D34" s="124"/>
      <c r="E34" s="169" t="str">
        <f t="shared" si="2"/>
        <v>否</v>
      </c>
    </row>
    <row r="35" ht="36" customHeight="1" spans="1:5">
      <c r="A35" s="170" t="s">
        <v>3134</v>
      </c>
      <c r="B35" s="122"/>
      <c r="C35" s="131"/>
      <c r="D35" s="124"/>
      <c r="E35" s="169" t="str">
        <f t="shared" si="2"/>
        <v>否</v>
      </c>
    </row>
    <row r="36" ht="36" customHeight="1" spans="1:5">
      <c r="A36" s="170" t="s">
        <v>3135</v>
      </c>
      <c r="B36" s="122"/>
      <c r="C36" s="131"/>
      <c r="D36" s="124"/>
      <c r="E36" s="169" t="str">
        <f t="shared" si="2"/>
        <v>否</v>
      </c>
    </row>
    <row r="37" ht="36" customHeight="1" spans="1:5">
      <c r="A37" s="132" t="s">
        <v>3143</v>
      </c>
      <c r="B37" s="125">
        <v>104364</v>
      </c>
      <c r="C37" s="125">
        <v>116990</v>
      </c>
      <c r="D37" s="120">
        <f t="shared" si="0"/>
        <v>0.120980414702388</v>
      </c>
      <c r="E37" s="169" t="str">
        <f t="shared" si="2"/>
        <v>是</v>
      </c>
    </row>
    <row r="38" ht="36" customHeight="1" spans="1:5">
      <c r="A38" s="170" t="s">
        <v>3144</v>
      </c>
      <c r="B38" s="122">
        <v>85290</v>
      </c>
      <c r="C38" s="123">
        <v>94951</v>
      </c>
      <c r="D38" s="124">
        <f t="shared" si="0"/>
        <v>0.113272364872787</v>
      </c>
      <c r="E38" s="169" t="str">
        <f t="shared" si="2"/>
        <v>是</v>
      </c>
    </row>
    <row r="39" ht="36" customHeight="1" spans="1:5">
      <c r="A39" s="170" t="s">
        <v>3145</v>
      </c>
      <c r="B39" s="122">
        <v>1512</v>
      </c>
      <c r="C39" s="123">
        <v>283</v>
      </c>
      <c r="D39" s="124">
        <f t="shared" si="0"/>
        <v>-0.812830687830688</v>
      </c>
      <c r="E39" s="169" t="str">
        <f t="shared" si="2"/>
        <v>是</v>
      </c>
    </row>
    <row r="40" ht="36" customHeight="1" spans="1:5">
      <c r="A40" s="170" t="s">
        <v>3146</v>
      </c>
      <c r="B40" s="122">
        <v>10810</v>
      </c>
      <c r="C40" s="123">
        <v>15609</v>
      </c>
      <c r="D40" s="124">
        <f t="shared" si="0"/>
        <v>0.443940795559667</v>
      </c>
      <c r="E40" s="169" t="str">
        <f t="shared" si="2"/>
        <v>是</v>
      </c>
    </row>
    <row r="41" ht="36" customHeight="1" spans="1:5">
      <c r="A41" s="171" t="s">
        <v>3136</v>
      </c>
      <c r="B41" s="122">
        <v>6752</v>
      </c>
      <c r="C41" s="123">
        <v>6147</v>
      </c>
      <c r="D41" s="124">
        <f t="shared" si="0"/>
        <v>-0.0896030805687204</v>
      </c>
      <c r="E41" s="169"/>
    </row>
    <row r="42" ht="36" customHeight="1" spans="1:5">
      <c r="A42" s="133" t="s">
        <v>3147</v>
      </c>
      <c r="B42" s="125">
        <v>34206</v>
      </c>
      <c r="C42" s="127">
        <v>52440</v>
      </c>
      <c r="D42" s="120">
        <f t="shared" si="0"/>
        <v>0.53306437467111</v>
      </c>
      <c r="E42" s="169" t="str">
        <f>IF(A42&lt;&gt;"",IF(SUM(B42:C42)&lt;&gt;0,"是","否"),"是")</f>
        <v>是</v>
      </c>
    </row>
    <row r="43" ht="36" customHeight="1" spans="1:5">
      <c r="A43" s="172" t="s">
        <v>3010</v>
      </c>
      <c r="B43" s="125"/>
      <c r="C43" s="127"/>
      <c r="D43" s="124"/>
      <c r="E43" s="169" t="str">
        <f>IF(A43&lt;&gt;"",IF(SUM(B43:C43)&lt;&gt;0,"是","否"),"是")</f>
        <v>否</v>
      </c>
    </row>
    <row r="44" ht="36" customHeight="1" spans="1:5">
      <c r="A44" s="132" t="s">
        <v>3148</v>
      </c>
      <c r="B44" s="125">
        <f>B37+B42</f>
        <v>138570</v>
      </c>
      <c r="C44" s="125">
        <f>C37+C42</f>
        <v>169430</v>
      </c>
      <c r="D44" s="120">
        <f t="shared" si="0"/>
        <v>0.222703326838421</v>
      </c>
      <c r="E44" s="169" t="str">
        <f>IF(A44&lt;&gt;"",IF(SUM(B44:C44)&lt;&gt;0,"是","否"),"是")</f>
        <v>是</v>
      </c>
    </row>
    <row r="45" spans="2:3">
      <c r="B45" s="161"/>
      <c r="C45" s="161"/>
    </row>
    <row r="46" spans="2:3">
      <c r="B46" s="161"/>
      <c r="C46" s="161"/>
    </row>
    <row r="47" spans="2:3">
      <c r="B47" s="161"/>
      <c r="C47" s="161"/>
    </row>
    <row r="48" spans="2:3">
      <c r="B48" s="161"/>
      <c r="C48" s="161"/>
    </row>
  </sheetData>
  <autoFilter ref="A3:E44">
    <filterColumn colId="4">
      <customFilters>
        <customFilter operator="equal" val="是"/>
      </customFilters>
    </filterColumn>
    <extLst/>
  </autoFilter>
  <mergeCells count="1">
    <mergeCell ref="A1:D1"/>
  </mergeCells>
  <conditionalFormatting sqref="E4:E44">
    <cfRule type="cellIs" dxfId="5" priority="4" stopIfTrue="1" operator="lessThanOrEqual">
      <formula>-1</formula>
    </cfRule>
  </conditionalFormatting>
  <conditionalFormatting sqref="E5:E44">
    <cfRule type="cellIs" dxfId="5"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showGridLines="0" showZeros="0" view="pageBreakPreview" zoomScale="80" zoomScaleNormal="100" workbookViewId="0">
      <pane ySplit="3" topLeftCell="A16" activePane="bottomLeft" state="frozen"/>
      <selection/>
      <selection pane="bottomLeft" activeCell="D23" sqref="D23"/>
    </sheetView>
  </sheetViews>
  <sheetFormatPr defaultColWidth="9" defaultRowHeight="14.25" outlineLevelCol="4"/>
  <cols>
    <col min="1" max="1" width="45.625" style="151" customWidth="1"/>
    <col min="2" max="4" width="20.625" style="151" customWidth="1"/>
    <col min="5" max="5" width="12.75" style="151" customWidth="1"/>
    <col min="6" max="16384" width="9" style="151"/>
  </cols>
  <sheetData>
    <row r="1" ht="45" customHeight="1" spans="1:4">
      <c r="A1" s="152" t="s">
        <v>3149</v>
      </c>
      <c r="B1" s="152"/>
      <c r="C1" s="152"/>
      <c r="D1" s="152"/>
    </row>
    <row r="2" ht="20.1" customHeight="1" spans="1:4">
      <c r="A2" s="153"/>
      <c r="B2" s="154"/>
      <c r="C2" s="155"/>
      <c r="D2" s="156" t="s">
        <v>3150</v>
      </c>
    </row>
    <row r="3" ht="45" customHeight="1" spans="1:5">
      <c r="A3" s="115" t="s">
        <v>2455</v>
      </c>
      <c r="B3" s="116" t="s">
        <v>5</v>
      </c>
      <c r="C3" s="116" t="s">
        <v>6</v>
      </c>
      <c r="D3" s="116" t="s">
        <v>7</v>
      </c>
      <c r="E3" s="157" t="s">
        <v>8</v>
      </c>
    </row>
    <row r="4" ht="36" customHeight="1" spans="1:5">
      <c r="A4" s="118" t="s">
        <v>3151</v>
      </c>
      <c r="B4" s="119">
        <f>B5+B6</f>
        <v>88275</v>
      </c>
      <c r="C4" s="119">
        <f>C5+C6</f>
        <v>92293</v>
      </c>
      <c r="D4" s="120">
        <f>(C4-B4)/B4</f>
        <v>0.0455168507504956</v>
      </c>
      <c r="E4" s="158" t="str">
        <f>IF(A4&lt;&gt;"",IF(SUM(B4:C4)&lt;&gt;0,"是","否"),"是")</f>
        <v>是</v>
      </c>
    </row>
    <row r="5" ht="36" customHeight="1" spans="1:5">
      <c r="A5" s="121" t="s">
        <v>3152</v>
      </c>
      <c r="B5" s="122">
        <v>31264</v>
      </c>
      <c r="C5" s="123">
        <v>33059</v>
      </c>
      <c r="D5" s="124">
        <f t="shared" ref="D5:D30" si="0">(C5-B5)/B5</f>
        <v>0.0574142784032753</v>
      </c>
      <c r="E5" s="158" t="str">
        <f>IF(A5&lt;&gt;"",IF(SUM(B5:C5)&lt;&gt;0,"是","否"),"是")</f>
        <v>是</v>
      </c>
    </row>
    <row r="6" ht="36" customHeight="1" spans="1:5">
      <c r="A6" s="121" t="s">
        <v>3153</v>
      </c>
      <c r="B6" s="122">
        <v>57011</v>
      </c>
      <c r="C6" s="123">
        <v>59234</v>
      </c>
      <c r="D6" s="124">
        <f t="shared" si="0"/>
        <v>0.0389924751363772</v>
      </c>
      <c r="E6" s="158"/>
    </row>
    <row r="7" ht="36" customHeight="1" spans="1:5">
      <c r="A7" s="159" t="s">
        <v>3154</v>
      </c>
      <c r="B7" s="125">
        <f>B8+B9</f>
        <v>28977</v>
      </c>
      <c r="C7" s="125">
        <f>C8+C9</f>
        <v>31975</v>
      </c>
      <c r="D7" s="120">
        <f t="shared" si="0"/>
        <v>0.103461365910895</v>
      </c>
      <c r="E7" s="158" t="str">
        <f>IF(A7&lt;&gt;"",IF(SUM(B7:C7)&lt;&gt;0,"是","否"),"是")</f>
        <v>是</v>
      </c>
    </row>
    <row r="8" ht="36" customHeight="1" spans="1:5">
      <c r="A8" s="121" t="s">
        <v>3152</v>
      </c>
      <c r="B8" s="122">
        <v>28919</v>
      </c>
      <c r="C8" s="126">
        <v>31975</v>
      </c>
      <c r="D8" s="124">
        <f t="shared" si="0"/>
        <v>0.105674470071579</v>
      </c>
      <c r="E8" s="158" t="str">
        <f>IF(A8&lt;&gt;"",IF(SUM(B8:C8)&lt;&gt;0,"是","否"),"是")</f>
        <v>是</v>
      </c>
    </row>
    <row r="9" customFormat="1" ht="36" customHeight="1" spans="1:5">
      <c r="A9" s="121" t="s">
        <v>3153</v>
      </c>
      <c r="B9" s="122">
        <v>58</v>
      </c>
      <c r="C9" s="126"/>
      <c r="D9" s="124">
        <f t="shared" si="0"/>
        <v>-1</v>
      </c>
      <c r="E9" s="158"/>
    </row>
    <row r="10" s="150" customFormat="1" ht="36" customHeight="1" spans="1:5">
      <c r="A10" s="118" t="s">
        <v>3155</v>
      </c>
      <c r="B10" s="125">
        <f>B11+B12</f>
        <v>2681</v>
      </c>
      <c r="C10" s="125">
        <f>C11+C12</f>
        <v>4895</v>
      </c>
      <c r="D10" s="120">
        <f t="shared" si="0"/>
        <v>0.825811264453562</v>
      </c>
      <c r="E10" s="158" t="str">
        <f>IF(A10&lt;&gt;"",IF(SUM(B10:C10)&lt;&gt;0,"是","否"),"是")</f>
        <v>是</v>
      </c>
    </row>
    <row r="11" s="150" customFormat="1" ht="36" customHeight="1" spans="1:5">
      <c r="A11" s="121" t="s">
        <v>3152</v>
      </c>
      <c r="B11" s="122">
        <v>1541</v>
      </c>
      <c r="C11" s="126">
        <v>1610</v>
      </c>
      <c r="D11" s="124">
        <f t="shared" si="0"/>
        <v>0.0447761194029851</v>
      </c>
      <c r="E11" s="158" t="str">
        <f>IF(A11&lt;&gt;"",IF(SUM(B11:C11)&lt;&gt;0,"是","否"),"是")</f>
        <v>是</v>
      </c>
    </row>
    <row r="12" s="150" customFormat="1" ht="36" customHeight="1" spans="1:5">
      <c r="A12" s="121" t="s">
        <v>3153</v>
      </c>
      <c r="B12" s="122">
        <v>1140</v>
      </c>
      <c r="C12" s="126">
        <v>3285</v>
      </c>
      <c r="D12" s="124">
        <f t="shared" si="0"/>
        <v>1.88157894736842</v>
      </c>
      <c r="E12" s="158"/>
    </row>
    <row r="13" s="150" customFormat="1" ht="36" customHeight="1" spans="1:5">
      <c r="A13" s="118" t="s">
        <v>3156</v>
      </c>
      <c r="B13" s="125"/>
      <c r="C13" s="127"/>
      <c r="D13" s="120"/>
      <c r="E13" s="158" t="str">
        <f>IF(A13&lt;&gt;"",IF(SUM(B13:C13)&lt;&gt;0,"是","否"),"是")</f>
        <v>否</v>
      </c>
    </row>
    <row r="14" s="150" customFormat="1" ht="36" customHeight="1" spans="1:5">
      <c r="A14" s="121" t="s">
        <v>3152</v>
      </c>
      <c r="B14" s="122"/>
      <c r="C14" s="123"/>
      <c r="D14" s="120"/>
      <c r="E14" s="158" t="str">
        <f>IF(A14&lt;&gt;"",IF(SUM(B14:C14)&lt;&gt;0,"是","否"),"是")</f>
        <v>否</v>
      </c>
    </row>
    <row r="15" s="150" customFormat="1" ht="36" customHeight="1" spans="1:5">
      <c r="A15" s="121" t="s">
        <v>3153</v>
      </c>
      <c r="B15" s="122"/>
      <c r="C15" s="123"/>
      <c r="D15" s="120"/>
      <c r="E15" s="158"/>
    </row>
    <row r="16" s="150" customFormat="1" ht="36" customHeight="1" spans="1:5">
      <c r="A16" s="118" t="s">
        <v>3157</v>
      </c>
      <c r="B16" s="125">
        <f>B17+B18</f>
        <v>3717</v>
      </c>
      <c r="C16" s="125">
        <f>C17+C18</f>
        <v>3862</v>
      </c>
      <c r="D16" s="120">
        <f t="shared" si="0"/>
        <v>0.0390099542641916</v>
      </c>
      <c r="E16" s="158" t="str">
        <f>IF(A16&lt;&gt;"",IF(SUM(B16:C16)&lt;&gt;0,"是","否"),"是")</f>
        <v>是</v>
      </c>
    </row>
    <row r="17" s="150" customFormat="1" ht="36" customHeight="1" spans="1:5">
      <c r="A17" s="121" t="s">
        <v>3152</v>
      </c>
      <c r="B17" s="122">
        <v>1668</v>
      </c>
      <c r="C17" s="123">
        <v>1737</v>
      </c>
      <c r="D17" s="124">
        <f t="shared" si="0"/>
        <v>0.0413669064748201</v>
      </c>
      <c r="E17" s="158" t="str">
        <f>IF(A17&lt;&gt;"",IF(SUM(B17:C17)&lt;&gt;0,"是","否"),"是")</f>
        <v>是</v>
      </c>
    </row>
    <row r="18" s="150" customFormat="1" ht="36" customHeight="1" spans="1:5">
      <c r="A18" s="121" t="s">
        <v>3153</v>
      </c>
      <c r="B18" s="122">
        <v>2049</v>
      </c>
      <c r="C18" s="123">
        <v>2125</v>
      </c>
      <c r="D18" s="124">
        <f t="shared" si="0"/>
        <v>0.0370912640312347</v>
      </c>
      <c r="E18" s="158"/>
    </row>
    <row r="19" s="150" customFormat="1" ht="36" customHeight="1" spans="1:5">
      <c r="A19" s="118" t="s">
        <v>3158</v>
      </c>
      <c r="B19" s="125">
        <f>B20+B21</f>
        <v>12294</v>
      </c>
      <c r="C19" s="125">
        <f>C20+C21</f>
        <v>37961</v>
      </c>
      <c r="D19" s="120">
        <f t="shared" si="0"/>
        <v>2.087766390109</v>
      </c>
      <c r="E19" s="158" t="str">
        <f>IF(A19&lt;&gt;"",IF(SUM(B19:C19)&lt;&gt;0,"是","否"),"是")</f>
        <v>是</v>
      </c>
    </row>
    <row r="20" ht="36" customHeight="1" spans="1:5">
      <c r="A20" s="121" t="s">
        <v>3152</v>
      </c>
      <c r="B20" s="122">
        <v>11864</v>
      </c>
      <c r="C20" s="126">
        <v>10108</v>
      </c>
      <c r="D20" s="124">
        <f t="shared" si="0"/>
        <v>-0.148010788941335</v>
      </c>
      <c r="E20" s="158" t="str">
        <f>IF(A20&lt;&gt;"",IF(SUM(B20:C20)&lt;&gt;0,"是","否"),"是")</f>
        <v>是</v>
      </c>
    </row>
    <row r="21" ht="36" customHeight="1" spans="1:5">
      <c r="A21" s="121" t="s">
        <v>3153</v>
      </c>
      <c r="B21" s="122">
        <v>430</v>
      </c>
      <c r="C21" s="126">
        <v>27853</v>
      </c>
      <c r="D21" s="124">
        <f t="shared" si="0"/>
        <v>63.7744186046512</v>
      </c>
      <c r="E21" s="158"/>
    </row>
    <row r="22" ht="36" customHeight="1" spans="1:5">
      <c r="A22" s="118" t="s">
        <v>3159</v>
      </c>
      <c r="B22" s="125"/>
      <c r="C22" s="127"/>
      <c r="D22" s="120"/>
      <c r="E22" s="158" t="str">
        <f>IF(A22&lt;&gt;"",IF(SUM(B22:C22)&lt;&gt;0,"是","否"),"是")</f>
        <v>否</v>
      </c>
    </row>
    <row r="23" ht="36" customHeight="1" spans="1:5">
      <c r="A23" s="121" t="s">
        <v>3152</v>
      </c>
      <c r="B23" s="122"/>
      <c r="C23" s="131"/>
      <c r="D23" s="120"/>
      <c r="E23" s="158" t="str">
        <f>IF(A23&lt;&gt;"",IF(SUM(B23:C23)&lt;&gt;0,"是","否"),"是")</f>
        <v>否</v>
      </c>
    </row>
    <row r="24" ht="36" customHeight="1" spans="1:5">
      <c r="A24" s="121" t="s">
        <v>3153</v>
      </c>
      <c r="B24" s="122"/>
      <c r="C24" s="131"/>
      <c r="D24" s="120"/>
      <c r="E24" s="158"/>
    </row>
    <row r="25" ht="36" customHeight="1" spans="1:5">
      <c r="A25" s="132" t="s">
        <v>3160</v>
      </c>
      <c r="B25" s="125">
        <v>77143</v>
      </c>
      <c r="C25" s="127">
        <v>84414</v>
      </c>
      <c r="D25" s="120">
        <f t="shared" si="0"/>
        <v>0.0942535291601312</v>
      </c>
      <c r="E25" s="158" t="str">
        <f>IF(A25&lt;&gt;"",IF(SUM(B25:C25)&lt;&gt;0,"是","否"),"是")</f>
        <v>是</v>
      </c>
    </row>
    <row r="26" ht="36" customHeight="1" spans="1:5">
      <c r="A26" s="121" t="s">
        <v>3161</v>
      </c>
      <c r="B26" s="122">
        <v>75256</v>
      </c>
      <c r="C26" s="123">
        <v>83207</v>
      </c>
      <c r="D26" s="124">
        <f t="shared" si="0"/>
        <v>0.105652705432125</v>
      </c>
      <c r="E26" s="158" t="str">
        <f>IF(A26&lt;&gt;"",IF(SUM(B26:C26)&lt;&gt;0,"是","否"),"是")</f>
        <v>是</v>
      </c>
    </row>
    <row r="27" ht="36" customHeight="1" spans="1:5">
      <c r="A27" s="121" t="s">
        <v>3153</v>
      </c>
      <c r="B27" s="122">
        <v>1887</v>
      </c>
      <c r="C27" s="123">
        <v>1207</v>
      </c>
      <c r="D27" s="124">
        <f t="shared" si="0"/>
        <v>-0.36036036036036</v>
      </c>
      <c r="E27" s="158"/>
    </row>
    <row r="28" ht="36" customHeight="1" spans="1:5">
      <c r="A28" s="160" t="s">
        <v>3162</v>
      </c>
      <c r="B28" s="125"/>
      <c r="C28" s="127"/>
      <c r="D28" s="120"/>
      <c r="E28" s="158" t="str">
        <f>IF(A28&lt;&gt;"",IF(SUM(B28:C28)&lt;&gt;0,"是","否"),"是")</f>
        <v>否</v>
      </c>
    </row>
    <row r="29" ht="36" customHeight="1" spans="1:5">
      <c r="A29" s="133" t="s">
        <v>3163</v>
      </c>
      <c r="B29" s="125">
        <v>58801</v>
      </c>
      <c r="C29" s="127">
        <v>86572</v>
      </c>
      <c r="D29" s="120">
        <f t="shared" si="0"/>
        <v>0.472287886260438</v>
      </c>
      <c r="E29" s="158" t="str">
        <f>IF(A29&lt;&gt;"",IF(SUM(B29:C29)&lt;&gt;0,"是","否"),"是")</f>
        <v>是</v>
      </c>
    </row>
    <row r="30" ht="36" customHeight="1" spans="1:5">
      <c r="A30" s="132" t="s">
        <v>3164</v>
      </c>
      <c r="B30" s="125">
        <f>B25+B29</f>
        <v>135944</v>
      </c>
      <c r="C30" s="125">
        <f>C25+C29</f>
        <v>170986</v>
      </c>
      <c r="D30" s="120">
        <f t="shared" si="0"/>
        <v>0.257767904431236</v>
      </c>
      <c r="E30" s="158" t="str">
        <f>IF(A30&lt;&gt;"",IF(SUM(B30:C30)&lt;&gt;0,"是","否"),"是")</f>
        <v>是</v>
      </c>
    </row>
    <row r="31" spans="2:3">
      <c r="B31" s="161"/>
      <c r="C31" s="161"/>
    </row>
    <row r="32" spans="2:3">
      <c r="B32" s="161"/>
      <c r="C32" s="161"/>
    </row>
    <row r="33" spans="2:3">
      <c r="B33" s="161"/>
      <c r="C33" s="161"/>
    </row>
    <row r="34" spans="2:3">
      <c r="B34" s="161"/>
      <c r="C34" s="161"/>
    </row>
  </sheetData>
  <autoFilter ref="A3:E30">
    <extLst/>
  </autoFilter>
  <mergeCells count="1">
    <mergeCell ref="A1:D1"/>
  </mergeCells>
  <conditionalFormatting sqref="E4:E30">
    <cfRule type="cellIs" dxfId="5"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45"/>
  <sheetViews>
    <sheetView showGridLines="0" showZeros="0" view="pageBreakPreview" zoomScale="90" zoomScaleNormal="90" workbookViewId="0">
      <pane ySplit="3" topLeftCell="A25" activePane="bottomLeft" state="frozen"/>
      <selection/>
      <selection pane="bottomLeft" activeCell="D41" sqref="D41"/>
    </sheetView>
  </sheetViews>
  <sheetFormatPr defaultColWidth="9" defaultRowHeight="14.25" outlineLevelCol="6"/>
  <cols>
    <col min="1" max="1" width="14.5" style="175" customWidth="1"/>
    <col min="2" max="2" width="50.75" style="175" customWidth="1"/>
    <col min="3" max="4" width="20.625" style="175" customWidth="1"/>
    <col min="5" max="5" width="20.625" style="451" customWidth="1"/>
    <col min="6" max="16384" width="9" style="300"/>
  </cols>
  <sheetData>
    <row r="1" ht="45" customHeight="1" spans="1:5">
      <c r="A1" s="378"/>
      <c r="B1" s="378" t="s">
        <v>130</v>
      </c>
      <c r="C1" s="378"/>
      <c r="D1" s="378"/>
      <c r="E1" s="378"/>
    </row>
    <row r="2" ht="18.95" customHeight="1" spans="2:5">
      <c r="B2" s="576"/>
      <c r="C2" s="381"/>
      <c r="D2" s="381"/>
      <c r="E2" s="577" t="s">
        <v>2</v>
      </c>
    </row>
    <row r="3" s="573" customFormat="1" ht="45" customHeight="1" spans="1:6">
      <c r="A3" s="578" t="s">
        <v>3</v>
      </c>
      <c r="B3" s="384" t="s">
        <v>4</v>
      </c>
      <c r="C3" s="194" t="s">
        <v>131</v>
      </c>
      <c r="D3" s="194" t="s">
        <v>6</v>
      </c>
      <c r="E3" s="194" t="s">
        <v>132</v>
      </c>
      <c r="F3" s="306" t="s">
        <v>8</v>
      </c>
    </row>
    <row r="4" ht="32.1" customHeight="1" spans="1:6">
      <c r="A4" s="579" t="s">
        <v>9</v>
      </c>
      <c r="B4" s="580" t="s">
        <v>10</v>
      </c>
      <c r="C4" s="610">
        <f>SUM(C5:C19)</f>
        <v>156413</v>
      </c>
      <c r="D4" s="610">
        <f>SUM(D5:D19)</f>
        <v>128655</v>
      </c>
      <c r="E4" s="487">
        <f>(D4-C4)/C4</f>
        <v>-0.17746606739849</v>
      </c>
      <c r="F4" s="310" t="str">
        <f t="shared" ref="F4:F37" si="0">IF(LEN(A4)=3,"是",IF(B4&lt;&gt;"",IF(SUM(C4:D4)&lt;&gt;0,"是","否"),"是"))</f>
        <v>是</v>
      </c>
    </row>
    <row r="5" ht="32.1" customHeight="1" spans="1:6">
      <c r="A5" s="396" t="s">
        <v>11</v>
      </c>
      <c r="B5" s="581" t="s">
        <v>12</v>
      </c>
      <c r="C5" s="611">
        <v>49914</v>
      </c>
      <c r="D5" s="541">
        <v>42639</v>
      </c>
      <c r="E5" s="490">
        <f t="shared" ref="E5:E30" si="1">(D5-C5)/C5</f>
        <v>-0.145750691188845</v>
      </c>
      <c r="F5" s="310" t="str">
        <f t="shared" si="0"/>
        <v>是</v>
      </c>
    </row>
    <row r="6" ht="32.1" customHeight="1" spans="1:6">
      <c r="A6" s="396" t="s">
        <v>13</v>
      </c>
      <c r="B6" s="581" t="s">
        <v>14</v>
      </c>
      <c r="C6" s="541">
        <v>4055</v>
      </c>
      <c r="D6" s="541">
        <v>3431</v>
      </c>
      <c r="E6" s="490">
        <f t="shared" si="1"/>
        <v>-0.153884093711467</v>
      </c>
      <c r="F6" s="310" t="str">
        <f t="shared" si="0"/>
        <v>是</v>
      </c>
    </row>
    <row r="7" ht="32.1" customHeight="1" spans="1:6">
      <c r="A7" s="396" t="s">
        <v>15</v>
      </c>
      <c r="B7" s="581" t="s">
        <v>16</v>
      </c>
      <c r="C7" s="541">
        <v>3095</v>
      </c>
      <c r="D7" s="541">
        <v>2591</v>
      </c>
      <c r="E7" s="490">
        <f t="shared" si="1"/>
        <v>-0.162843295638126</v>
      </c>
      <c r="F7" s="310" t="str">
        <f t="shared" si="0"/>
        <v>是</v>
      </c>
    </row>
    <row r="8" customFormat="1" ht="32.1" customHeight="1" spans="1:6">
      <c r="A8" s="582" t="s">
        <v>17</v>
      </c>
      <c r="B8" s="583" t="s">
        <v>18</v>
      </c>
      <c r="C8" s="541">
        <v>839</v>
      </c>
      <c r="D8" s="541">
        <v>1253</v>
      </c>
      <c r="E8" s="490">
        <f t="shared" si="1"/>
        <v>0.493444576877235</v>
      </c>
      <c r="F8" s="310" t="str">
        <f t="shared" si="0"/>
        <v>是</v>
      </c>
    </row>
    <row r="9" ht="32.1" customHeight="1" spans="1:6">
      <c r="A9" s="396" t="s">
        <v>19</v>
      </c>
      <c r="B9" s="581" t="s">
        <v>20</v>
      </c>
      <c r="C9" s="541">
        <v>21729</v>
      </c>
      <c r="D9" s="541">
        <v>22661</v>
      </c>
      <c r="E9" s="490">
        <f t="shared" si="1"/>
        <v>0.0428919876662525</v>
      </c>
      <c r="F9" s="310" t="str">
        <f t="shared" si="0"/>
        <v>是</v>
      </c>
    </row>
    <row r="10" customFormat="1" ht="32.1" customHeight="1" spans="1:6">
      <c r="A10" s="582" t="s">
        <v>21</v>
      </c>
      <c r="B10" s="583" t="s">
        <v>22</v>
      </c>
      <c r="C10" s="541">
        <v>12014</v>
      </c>
      <c r="D10" s="541">
        <v>5700</v>
      </c>
      <c r="E10" s="490">
        <f t="shared" si="1"/>
        <v>-0.525553520892292</v>
      </c>
      <c r="F10" s="310" t="str">
        <f t="shared" si="0"/>
        <v>是</v>
      </c>
    </row>
    <row r="11" customFormat="1" ht="32.1" customHeight="1" spans="1:6">
      <c r="A11" s="582" t="s">
        <v>23</v>
      </c>
      <c r="B11" s="583" t="s">
        <v>24</v>
      </c>
      <c r="C11" s="541">
        <v>2624</v>
      </c>
      <c r="D11" s="541">
        <v>2239</v>
      </c>
      <c r="E11" s="490">
        <f t="shared" si="1"/>
        <v>-0.14672256097561</v>
      </c>
      <c r="F11" s="310" t="str">
        <f t="shared" si="0"/>
        <v>是</v>
      </c>
    </row>
    <row r="12" customFormat="1" ht="32.1" customHeight="1" spans="1:6">
      <c r="A12" s="582" t="s">
        <v>25</v>
      </c>
      <c r="B12" s="583" t="s">
        <v>26</v>
      </c>
      <c r="C12" s="541">
        <v>6080</v>
      </c>
      <c r="D12" s="541">
        <v>3800</v>
      </c>
      <c r="E12" s="490">
        <f t="shared" si="1"/>
        <v>-0.375</v>
      </c>
      <c r="F12" s="310" t="str">
        <f t="shared" si="0"/>
        <v>是</v>
      </c>
    </row>
    <row r="13" customFormat="1" ht="32.1" customHeight="1" spans="1:6">
      <c r="A13" s="582" t="s">
        <v>27</v>
      </c>
      <c r="B13" s="583" t="s">
        <v>28</v>
      </c>
      <c r="C13" s="541">
        <v>17060</v>
      </c>
      <c r="D13" s="541">
        <v>8793</v>
      </c>
      <c r="E13" s="490">
        <f t="shared" si="1"/>
        <v>-0.484583821805393</v>
      </c>
      <c r="F13" s="310" t="str">
        <f t="shared" si="0"/>
        <v>是</v>
      </c>
    </row>
    <row r="14" customFormat="1" ht="32.1" customHeight="1" spans="1:6">
      <c r="A14" s="582" t="s">
        <v>29</v>
      </c>
      <c r="B14" s="583" t="s">
        <v>30</v>
      </c>
      <c r="C14" s="541">
        <v>5318</v>
      </c>
      <c r="D14" s="541">
        <v>3655</v>
      </c>
      <c r="E14" s="490">
        <f t="shared" si="1"/>
        <v>-0.31271154569387</v>
      </c>
      <c r="F14" s="310" t="str">
        <f t="shared" si="0"/>
        <v>是</v>
      </c>
    </row>
    <row r="15" ht="32.1" customHeight="1" spans="1:6">
      <c r="A15" s="396" t="s">
        <v>31</v>
      </c>
      <c r="B15" s="581" t="s">
        <v>32</v>
      </c>
      <c r="C15" s="541">
        <v>4800</v>
      </c>
      <c r="D15" s="541">
        <v>5683</v>
      </c>
      <c r="E15" s="490">
        <f t="shared" si="1"/>
        <v>0.183958333333333</v>
      </c>
      <c r="F15" s="310" t="str">
        <f t="shared" si="0"/>
        <v>是</v>
      </c>
    </row>
    <row r="16" customFormat="1" ht="32.1" customHeight="1" spans="1:6">
      <c r="A16" s="582" t="s">
        <v>33</v>
      </c>
      <c r="B16" s="583" t="s">
        <v>34</v>
      </c>
      <c r="C16" s="541">
        <v>18700</v>
      </c>
      <c r="D16" s="541">
        <v>14423</v>
      </c>
      <c r="E16" s="490">
        <f t="shared" si="1"/>
        <v>-0.228716577540107</v>
      </c>
      <c r="F16" s="310" t="str">
        <f t="shared" si="0"/>
        <v>是</v>
      </c>
    </row>
    <row r="17" customFormat="1" ht="32.1" customHeight="1" spans="1:6">
      <c r="A17" s="582" t="s">
        <v>35</v>
      </c>
      <c r="B17" s="583" t="s">
        <v>36</v>
      </c>
      <c r="C17" s="541">
        <v>10000</v>
      </c>
      <c r="D17" s="541">
        <v>11650</v>
      </c>
      <c r="E17" s="490">
        <f t="shared" si="1"/>
        <v>0.165</v>
      </c>
      <c r="F17" s="310" t="str">
        <f t="shared" si="0"/>
        <v>是</v>
      </c>
    </row>
    <row r="18" customFormat="1" ht="32.1" customHeight="1" spans="1:6">
      <c r="A18" s="582" t="s">
        <v>37</v>
      </c>
      <c r="B18" s="583" t="s">
        <v>38</v>
      </c>
      <c r="C18" s="541">
        <v>170</v>
      </c>
      <c r="D18" s="541">
        <v>137</v>
      </c>
      <c r="E18" s="490">
        <f t="shared" si="1"/>
        <v>-0.194117647058824</v>
      </c>
      <c r="F18" s="310" t="str">
        <f t="shared" si="0"/>
        <v>是</v>
      </c>
    </row>
    <row r="19" customFormat="1" ht="32.1" customHeight="1" spans="1:6">
      <c r="A19" s="658" t="s">
        <v>133</v>
      </c>
      <c r="B19" s="583" t="s">
        <v>40</v>
      </c>
      <c r="C19" s="541">
        <v>15</v>
      </c>
      <c r="D19" s="541"/>
      <c r="E19" s="490">
        <f t="shared" si="1"/>
        <v>-1</v>
      </c>
      <c r="F19" s="310" t="str">
        <f t="shared" si="0"/>
        <v>是</v>
      </c>
    </row>
    <row r="20" ht="32.1" customHeight="1" spans="1:6">
      <c r="A20" s="392" t="s">
        <v>41</v>
      </c>
      <c r="B20" s="580" t="s">
        <v>42</v>
      </c>
      <c r="C20" s="495">
        <f>SUM(C21:C28)</f>
        <v>104275</v>
      </c>
      <c r="D20" s="495">
        <f>SUM(D21:D28)</f>
        <v>128655</v>
      </c>
      <c r="E20" s="487">
        <f t="shared" si="1"/>
        <v>0.233804842963318</v>
      </c>
      <c r="F20" s="310" t="str">
        <f t="shared" si="0"/>
        <v>是</v>
      </c>
    </row>
    <row r="21" ht="32.1" customHeight="1" spans="1:6">
      <c r="A21" s="586" t="s">
        <v>43</v>
      </c>
      <c r="B21" s="581" t="s">
        <v>44</v>
      </c>
      <c r="C21" s="541">
        <v>8926</v>
      </c>
      <c r="D21" s="541">
        <v>8640</v>
      </c>
      <c r="E21" s="490">
        <f t="shared" si="1"/>
        <v>-0.0320412278736276</v>
      </c>
      <c r="F21" s="310" t="str">
        <f t="shared" si="0"/>
        <v>是</v>
      </c>
    </row>
    <row r="22" ht="32.1" customHeight="1" spans="1:6">
      <c r="A22" s="396" t="s">
        <v>45</v>
      </c>
      <c r="B22" s="587" t="s">
        <v>46</v>
      </c>
      <c r="C22" s="541">
        <v>2941</v>
      </c>
      <c r="D22" s="541">
        <v>8500</v>
      </c>
      <c r="E22" s="490">
        <f t="shared" si="1"/>
        <v>1.89017341040462</v>
      </c>
      <c r="F22" s="310" t="str">
        <f t="shared" si="0"/>
        <v>是</v>
      </c>
    </row>
    <row r="23" ht="32.1" customHeight="1" spans="1:6">
      <c r="A23" s="396" t="s">
        <v>47</v>
      </c>
      <c r="B23" s="581" t="s">
        <v>48</v>
      </c>
      <c r="C23" s="541">
        <v>2687</v>
      </c>
      <c r="D23" s="541">
        <v>4022</v>
      </c>
      <c r="E23" s="490">
        <f t="shared" si="1"/>
        <v>0.496836620766654</v>
      </c>
      <c r="F23" s="310" t="str">
        <f t="shared" si="0"/>
        <v>是</v>
      </c>
    </row>
    <row r="24" ht="32.1" customHeight="1" spans="1:6">
      <c r="A24" s="396" t="s">
        <v>49</v>
      </c>
      <c r="B24" s="581" t="s">
        <v>50</v>
      </c>
      <c r="C24" s="541">
        <v>2</v>
      </c>
      <c r="D24" s="541"/>
      <c r="E24" s="490">
        <f t="shared" si="1"/>
        <v>-1</v>
      </c>
      <c r="F24" s="310" t="str">
        <f t="shared" si="0"/>
        <v>是</v>
      </c>
    </row>
    <row r="25" ht="32.1" customHeight="1" spans="1:6">
      <c r="A25" s="396" t="s">
        <v>51</v>
      </c>
      <c r="B25" s="581" t="s">
        <v>52</v>
      </c>
      <c r="C25" s="541">
        <v>49930</v>
      </c>
      <c r="D25" s="541">
        <v>105643</v>
      </c>
      <c r="E25" s="490">
        <f t="shared" si="1"/>
        <v>1.11582215101142</v>
      </c>
      <c r="F25" s="310" t="str">
        <f t="shared" si="0"/>
        <v>是</v>
      </c>
    </row>
    <row r="26" customFormat="1" ht="32.1" customHeight="1" spans="1:6">
      <c r="A26" s="582" t="s">
        <v>53</v>
      </c>
      <c r="B26" s="583" t="s">
        <v>54</v>
      </c>
      <c r="C26" s="541">
        <v>4</v>
      </c>
      <c r="D26" s="541"/>
      <c r="E26" s="490">
        <f t="shared" si="1"/>
        <v>-1</v>
      </c>
      <c r="F26" s="310" t="str">
        <f t="shared" si="0"/>
        <v>是</v>
      </c>
    </row>
    <row r="27" ht="32.1" customHeight="1" spans="1:6">
      <c r="A27" s="396" t="s">
        <v>55</v>
      </c>
      <c r="B27" s="581" t="s">
        <v>56</v>
      </c>
      <c r="C27" s="541">
        <v>37305</v>
      </c>
      <c r="D27" s="541"/>
      <c r="E27" s="490">
        <f t="shared" si="1"/>
        <v>-1</v>
      </c>
      <c r="F27" s="310" t="str">
        <f t="shared" si="0"/>
        <v>是</v>
      </c>
    </row>
    <row r="28" ht="32.1" customHeight="1" spans="1:6">
      <c r="A28" s="396" t="s">
        <v>57</v>
      </c>
      <c r="B28" s="581" t="s">
        <v>58</v>
      </c>
      <c r="C28" s="541">
        <v>2480</v>
      </c>
      <c r="D28" s="541">
        <v>1850</v>
      </c>
      <c r="E28" s="490">
        <f t="shared" si="1"/>
        <v>-0.254032258064516</v>
      </c>
      <c r="F28" s="310" t="str">
        <f t="shared" si="0"/>
        <v>是</v>
      </c>
    </row>
    <row r="29" ht="32.1" customHeight="1" spans="1:6">
      <c r="A29" s="396"/>
      <c r="B29" s="581"/>
      <c r="C29" s="588"/>
      <c r="D29" s="589"/>
      <c r="E29" s="490"/>
      <c r="F29" s="310" t="str">
        <f t="shared" si="0"/>
        <v>是</v>
      </c>
    </row>
    <row r="30" s="380" customFormat="1" ht="32.1" customHeight="1" spans="1:6">
      <c r="A30" s="590"/>
      <c r="B30" s="591" t="s">
        <v>134</v>
      </c>
      <c r="C30" s="610">
        <f>C4+C20</f>
        <v>260688</v>
      </c>
      <c r="D30" s="610">
        <f>D4+D20</f>
        <v>257310</v>
      </c>
      <c r="E30" s="487">
        <f t="shared" si="1"/>
        <v>-0.0129580187810716</v>
      </c>
      <c r="F30" s="310" t="str">
        <f t="shared" si="0"/>
        <v>是</v>
      </c>
    </row>
    <row r="31" ht="32.1" customHeight="1" spans="1:6">
      <c r="A31" s="392">
        <v>105</v>
      </c>
      <c r="B31" s="212" t="s">
        <v>60</v>
      </c>
      <c r="C31" s="588"/>
      <c r="D31" s="495"/>
      <c r="E31" s="595"/>
      <c r="F31" s="310" t="str">
        <f t="shared" si="0"/>
        <v>是</v>
      </c>
    </row>
    <row r="32" ht="32.1" customHeight="1" spans="1:6">
      <c r="A32" s="593">
        <v>110</v>
      </c>
      <c r="B32" s="594" t="s">
        <v>61</v>
      </c>
      <c r="C32" s="610">
        <f>SUM(C33:C38)</f>
        <v>314295</v>
      </c>
      <c r="D32" s="495">
        <f>SUM(D33:D38)</f>
        <v>352224</v>
      </c>
      <c r="E32" s="595"/>
      <c r="F32" s="310" t="str">
        <f t="shared" si="0"/>
        <v>是</v>
      </c>
    </row>
    <row r="33" ht="32.1" customHeight="1" spans="1:6">
      <c r="A33" s="427">
        <v>11001</v>
      </c>
      <c r="B33" s="363" t="s">
        <v>62</v>
      </c>
      <c r="C33" s="541">
        <v>18669</v>
      </c>
      <c r="D33" s="541">
        <v>18669</v>
      </c>
      <c r="E33" s="595"/>
      <c r="F33" s="310" t="str">
        <f t="shared" si="0"/>
        <v>是</v>
      </c>
    </row>
    <row r="34" ht="32.1" customHeight="1" spans="1:7">
      <c r="A34" s="427"/>
      <c r="B34" s="363" t="s">
        <v>63</v>
      </c>
      <c r="C34" s="588">
        <v>238494</v>
      </c>
      <c r="D34" s="589">
        <v>255618</v>
      </c>
      <c r="E34" s="595"/>
      <c r="F34" s="310" t="str">
        <f t="shared" si="0"/>
        <v>是</v>
      </c>
      <c r="G34" s="596"/>
    </row>
    <row r="35" ht="32.1" customHeight="1" spans="1:6">
      <c r="A35" s="427">
        <v>11006</v>
      </c>
      <c r="B35" s="363" t="s">
        <v>135</v>
      </c>
      <c r="C35" s="541">
        <v>18117</v>
      </c>
      <c r="D35" s="541">
        <v>28450</v>
      </c>
      <c r="E35" s="595"/>
      <c r="F35" s="310" t="str">
        <f t="shared" si="0"/>
        <v>是</v>
      </c>
    </row>
    <row r="36" ht="32.1" customHeight="1" spans="1:6">
      <c r="A36" s="427">
        <v>11008</v>
      </c>
      <c r="B36" s="363" t="s">
        <v>64</v>
      </c>
      <c r="C36" s="541">
        <v>2625</v>
      </c>
      <c r="D36" s="541">
        <v>25799</v>
      </c>
      <c r="E36" s="595"/>
      <c r="F36" s="310" t="str">
        <f t="shared" si="0"/>
        <v>是</v>
      </c>
    </row>
    <row r="37" ht="32.1" customHeight="1" spans="1:6">
      <c r="A37" s="427">
        <v>11009</v>
      </c>
      <c r="B37" s="363" t="s">
        <v>65</v>
      </c>
      <c r="C37" s="541">
        <v>9289</v>
      </c>
      <c r="D37" s="541">
        <v>4450</v>
      </c>
      <c r="E37" s="595"/>
      <c r="F37" s="310" t="str">
        <f t="shared" si="0"/>
        <v>是</v>
      </c>
    </row>
    <row r="38" customFormat="1" ht="32.1" customHeight="1" spans="1:7">
      <c r="A38" s="612">
        <v>10011</v>
      </c>
      <c r="B38" s="598" t="s">
        <v>66</v>
      </c>
      <c r="C38" s="541">
        <v>27101</v>
      </c>
      <c r="D38" s="541">
        <v>19238</v>
      </c>
      <c r="E38" s="595"/>
      <c r="F38" s="600"/>
      <c r="G38" s="189"/>
    </row>
    <row r="39" s="574" customFormat="1" ht="18.75" hidden="1" spans="1:6">
      <c r="A39" s="601">
        <v>11013</v>
      </c>
      <c r="B39" s="602" t="s">
        <v>67</v>
      </c>
      <c r="C39" s="603">
        <v>0</v>
      </c>
      <c r="D39" s="604"/>
      <c r="E39" s="605"/>
      <c r="F39" s="310" t="str">
        <f>IF(LEN(A39)=3,"是",IF(B39&lt;&gt;"",IF(SUM(C39:D39)&lt;&gt;0,"是","否"),"是"))</f>
        <v>否</v>
      </c>
    </row>
    <row r="40" s="575" customFormat="1" ht="32.1" customHeight="1" spans="1:6">
      <c r="A40" s="427">
        <v>11015</v>
      </c>
      <c r="B40" s="369" t="s">
        <v>68</v>
      </c>
      <c r="C40" s="588"/>
      <c r="D40" s="589"/>
      <c r="E40" s="606"/>
      <c r="F40" s="310" t="str">
        <f>IF(LEN(A40)=3,"是",IF(B40&lt;&gt;"",IF(SUM(C40:D40)&lt;&gt;0,"是","否"),"是"))</f>
        <v>否</v>
      </c>
    </row>
    <row r="41" ht="32.1" customHeight="1" spans="1:6">
      <c r="A41" s="607"/>
      <c r="B41" s="608" t="s">
        <v>69</v>
      </c>
      <c r="C41" s="610">
        <f>C30+C32</f>
        <v>574983</v>
      </c>
      <c r="D41" s="495">
        <f>D30+D32</f>
        <v>609534</v>
      </c>
      <c r="E41" s="595"/>
      <c r="F41" s="310" t="str">
        <f>IF(LEN(A41)=3,"是",IF(B41&lt;&gt;"",IF(SUM(C41:D41)&lt;&gt;0,"是","否"),"是"))</f>
        <v>是</v>
      </c>
    </row>
    <row r="42" spans="4:4">
      <c r="D42" s="609"/>
    </row>
    <row r="43" spans="4:4">
      <c r="D43" s="609"/>
    </row>
    <row r="44" spans="4:4">
      <c r="D44" s="609"/>
    </row>
    <row r="45" spans="4:4">
      <c r="D45" s="609"/>
    </row>
  </sheetData>
  <autoFilter ref="A3:F41">
    <filterColumn colId="5">
      <customFilters>
        <customFilter operator="equal" val="是"/>
      </customFilters>
    </filterColumn>
    <extLst/>
  </autoFilter>
  <mergeCells count="1">
    <mergeCell ref="B1:E1"/>
  </mergeCells>
  <conditionalFormatting sqref="E2">
    <cfRule type="cellIs" dxfId="0" priority="57" stopIfTrue="1" operator="lessThanOrEqual">
      <formula>-1</formula>
    </cfRule>
  </conditionalFormatting>
  <conditionalFormatting sqref="D19">
    <cfRule type="expression" dxfId="1" priority="17" stopIfTrue="1">
      <formula>"len($A:$A)=3"</formula>
    </cfRule>
    <cfRule type="expression" dxfId="1" priority="16" stopIfTrue="1">
      <formula>"len($A:$A)=3"</formula>
    </cfRule>
  </conditionalFormatting>
  <conditionalFormatting sqref="D25">
    <cfRule type="expression" dxfId="1" priority="10" stopIfTrue="1">
      <formula>"len($A:$A)=3"</formula>
    </cfRule>
  </conditionalFormatting>
  <conditionalFormatting sqref="D28">
    <cfRule type="expression" dxfId="1" priority="9" stopIfTrue="1">
      <formula>"len($A:$A)=3"</formula>
    </cfRule>
  </conditionalFormatting>
  <conditionalFormatting sqref="A31:B31">
    <cfRule type="expression" dxfId="1" priority="63" stopIfTrue="1">
      <formula>"len($A:$A)=3"</formula>
    </cfRule>
  </conditionalFormatting>
  <conditionalFormatting sqref="C31">
    <cfRule type="expression" dxfId="1" priority="25" stopIfTrue="1">
      <formula>"len($A:$A)=3"</formula>
    </cfRule>
    <cfRule type="expression" dxfId="1" priority="26" stopIfTrue="1">
      <formula>"len($A:$A)=3"</formula>
    </cfRule>
  </conditionalFormatting>
  <conditionalFormatting sqref="D33">
    <cfRule type="expression" dxfId="1" priority="8" stopIfTrue="1">
      <formula>"len($A:$A)=3"</formula>
    </cfRule>
    <cfRule type="expression" dxfId="1" priority="7" stopIfTrue="1">
      <formula>"len($A:$A)=3"</formula>
    </cfRule>
    <cfRule type="expression" dxfId="1" priority="6" stopIfTrue="1">
      <formula>"len($A:$A)=3"</formula>
    </cfRule>
    <cfRule type="expression" dxfId="1" priority="5" stopIfTrue="1">
      <formula>"len($A:$A)=3"</formula>
    </cfRule>
  </conditionalFormatting>
  <conditionalFormatting sqref="C34">
    <cfRule type="expression" dxfId="1" priority="61" stopIfTrue="1">
      <formula>"len($A:$A)=3"</formula>
    </cfRule>
  </conditionalFormatting>
  <conditionalFormatting sqref="A38:B38">
    <cfRule type="expression" dxfId="1" priority="20" stopIfTrue="1">
      <formula>"len($A:$A)=3"</formula>
    </cfRule>
  </conditionalFormatting>
  <conditionalFormatting sqref="F38">
    <cfRule type="cellIs" dxfId="2" priority="23" stopIfTrue="1" operator="lessThan">
      <formula>0</formula>
    </cfRule>
    <cfRule type="cellIs" dxfId="2" priority="24" stopIfTrue="1" operator="lessThan">
      <formula>0</formula>
    </cfRule>
  </conditionalFormatting>
  <conditionalFormatting sqref="B7:B8">
    <cfRule type="expression" dxfId="1" priority="55" stopIfTrue="1">
      <formula>"len($A:$A)=3"</formula>
    </cfRule>
  </conditionalFormatting>
  <conditionalFormatting sqref="B39:B40">
    <cfRule type="expression" dxfId="1" priority="31" stopIfTrue="1">
      <formula>"len($A:$A)=3"</formula>
    </cfRule>
    <cfRule type="expression" dxfId="1" priority="32" stopIfTrue="1">
      <formula>"len($A:$A)=3"</formula>
    </cfRule>
  </conditionalFormatting>
  <conditionalFormatting sqref="C39:C40">
    <cfRule type="expression" dxfId="1" priority="59" stopIfTrue="1">
      <formula>"len($A:$A)=3"</formula>
    </cfRule>
  </conditionalFormatting>
  <conditionalFormatting sqref="D5:D18">
    <cfRule type="expression" dxfId="1" priority="15" stopIfTrue="1">
      <formula>"len($A:$A)=3"</formula>
    </cfRule>
    <cfRule type="expression" dxfId="1" priority="13" stopIfTrue="1">
      <formula>"len($A:$A)=3"</formula>
    </cfRule>
  </conditionalFormatting>
  <conditionalFormatting sqref="D7:D8">
    <cfRule type="expression" dxfId="1" priority="14" stopIfTrue="1">
      <formula>"len($A:$A)=3"</formula>
    </cfRule>
  </conditionalFormatting>
  <conditionalFormatting sqref="D21:D23">
    <cfRule type="expression" dxfId="1" priority="11" stopIfTrue="1">
      <formula>"len($A:$A)=3"</formula>
    </cfRule>
  </conditionalFormatting>
  <conditionalFormatting sqref="D35:D38">
    <cfRule type="expression" dxfId="1" priority="4" stopIfTrue="1">
      <formula>"len($A:$A)=3"</formula>
    </cfRule>
    <cfRule type="expression" dxfId="1" priority="3" stopIfTrue="1">
      <formula>"len($A:$A)=3"</formula>
    </cfRule>
    <cfRule type="expression" dxfId="1" priority="2" stopIfTrue="1">
      <formula>"len($A:$A)=3"</formula>
    </cfRule>
    <cfRule type="expression" dxfId="1" priority="1" stopIfTrue="1">
      <formula>"len($A:$A)=3"</formula>
    </cfRule>
  </conditionalFormatting>
  <conditionalFormatting sqref="C4:D4 A4:B28">
    <cfRule type="expression" dxfId="1" priority="53" stopIfTrue="1">
      <formula>"len($A:$A)=3"</formula>
    </cfRule>
  </conditionalFormatting>
  <conditionalFormatting sqref="B4:D4 B5:B6">
    <cfRule type="expression" dxfId="1" priority="56" stopIfTrue="1">
      <formula>"len($A:$A)=3"</formula>
    </cfRule>
  </conditionalFormatting>
  <conditionalFormatting sqref="F4:F37 F39:F59">
    <cfRule type="cellIs" dxfId="2" priority="47" stopIfTrue="1" operator="lessThan">
      <formula>0</formula>
    </cfRule>
  </conditionalFormatting>
  <conditionalFormatting sqref="D24 D26:D27">
    <cfRule type="expression" dxfId="1" priority="12" stopIfTrue="1">
      <formula>"len($A:$A)=3"</formula>
    </cfRule>
  </conditionalFormatting>
  <conditionalFormatting sqref="A29:C29 C40 D41:D45 B41:C59">
    <cfRule type="expression" dxfId="1" priority="64" stopIfTrue="1">
      <formula>"len($A:$A)=3"</formula>
    </cfRule>
  </conditionalFormatting>
  <conditionalFormatting sqref="B29:C29 B31 C32:D32 C34 C39:C40">
    <cfRule type="expression" dxfId="1" priority="76" stopIfTrue="1">
      <formula>"len($A:$A)=3"</formula>
    </cfRule>
  </conditionalFormatting>
  <conditionalFormatting sqref="A32:B32 A35:B35">
    <cfRule type="expression" dxfId="1" priority="36" stopIfTrue="1">
      <formula>"len($A:$A)=3"</formula>
    </cfRule>
  </conditionalFormatting>
  <conditionalFormatting sqref="B32:B34 B40">
    <cfRule type="expression" dxfId="1" priority="37" stopIfTrue="1">
      <formula>"len($A:$A)=3"</formula>
    </cfRule>
  </conditionalFormatting>
  <conditionalFormatting sqref="C32:D32 C34">
    <cfRule type="expression" dxfId="1" priority="62" stopIfTrue="1">
      <formula>"len($A:$A)=3"</formula>
    </cfRule>
  </conditionalFormatting>
  <conditionalFormatting sqref="A33:B34">
    <cfRule type="expression" dxfId="1" priority="35" stopIfTrue="1">
      <formula>"len($A:$A)=3"</formula>
    </cfRule>
  </conditionalFormatting>
  <conditionalFormatting sqref="A36:B37 A39:B45">
    <cfRule type="expression" dxfId="1" priority="33" stopIfTrue="1">
      <formula>"len($A:$A)=3"</formula>
    </cfRule>
  </conditionalFormatting>
  <conditionalFormatting sqref="A39:B40">
    <cfRule type="expression" dxfId="1" priority="3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49"/>
  <sheetViews>
    <sheetView showGridLines="0" showZeros="0" view="pageBreakPreview" zoomScale="80" zoomScaleNormal="100" workbookViewId="0">
      <pane ySplit="3" topLeftCell="A4" activePane="bottomLeft" state="frozen"/>
      <selection/>
      <selection pane="bottomLeft" activeCell="B30" sqref="B30"/>
    </sheetView>
  </sheetViews>
  <sheetFormatPr defaultColWidth="9" defaultRowHeight="14.25" outlineLevelCol="4"/>
  <cols>
    <col min="1" max="1" width="46.125" style="136" customWidth="1"/>
    <col min="2" max="4" width="20.625" style="136" customWidth="1"/>
    <col min="5" max="5" width="5" style="136" customWidth="1"/>
    <col min="6" max="16384" width="9" style="136"/>
  </cols>
  <sheetData>
    <row r="1" ht="45" customHeight="1" spans="1:4">
      <c r="A1" s="137" t="s">
        <v>3165</v>
      </c>
      <c r="B1" s="137"/>
      <c r="C1" s="137"/>
      <c r="D1" s="137"/>
    </row>
    <row r="2" ht="20.1" customHeight="1" spans="1:4">
      <c r="A2" s="138"/>
      <c r="B2" s="139"/>
      <c r="C2" s="140"/>
      <c r="D2" s="141" t="s">
        <v>2</v>
      </c>
    </row>
    <row r="3" ht="45" customHeight="1" spans="1:5">
      <c r="A3" s="142" t="s">
        <v>3131</v>
      </c>
      <c r="B3" s="116" t="s">
        <v>5</v>
      </c>
      <c r="C3" s="116" t="s">
        <v>6</v>
      </c>
      <c r="D3" s="116" t="s">
        <v>7</v>
      </c>
      <c r="E3" s="117" t="s">
        <v>8</v>
      </c>
    </row>
    <row r="4" ht="36" customHeight="1" spans="1:5">
      <c r="A4" s="143" t="s">
        <v>3132</v>
      </c>
      <c r="B4" s="119">
        <f>B5+B6+B7+B8</f>
        <v>88275</v>
      </c>
      <c r="C4" s="119">
        <f>C5+C6+C7+C8</f>
        <v>92293</v>
      </c>
      <c r="D4" s="120">
        <f t="shared" ref="D4:D6" si="0">(C4-B4)/B4</f>
        <v>0.0455168507504956</v>
      </c>
      <c r="E4" s="117" t="str">
        <f>IF(A4&lt;&gt;"",IF(SUM(B4:C4)&lt;&gt;0,"是","否"),"是")</f>
        <v>是</v>
      </c>
    </row>
    <row r="5" ht="36" customHeight="1" spans="1:5">
      <c r="A5" s="144" t="s">
        <v>3133</v>
      </c>
      <c r="B5" s="122">
        <v>53675</v>
      </c>
      <c r="C5" s="123">
        <v>54943</v>
      </c>
      <c r="D5" s="124">
        <f t="shared" si="0"/>
        <v>0.023623660922217</v>
      </c>
      <c r="E5" s="117" t="str">
        <f>IF(A5&lt;&gt;"",IF(SUM(B5:C5)&lt;&gt;0,"是","否"),"是")</f>
        <v>是</v>
      </c>
    </row>
    <row r="6" ht="36" customHeight="1" spans="1:5">
      <c r="A6" s="144" t="s">
        <v>3134</v>
      </c>
      <c r="B6" s="122">
        <v>63</v>
      </c>
      <c r="C6" s="123">
        <v>54</v>
      </c>
      <c r="D6" s="124">
        <f t="shared" si="0"/>
        <v>-0.142857142857143</v>
      </c>
      <c r="E6" s="117" t="str">
        <f>IF(A6&lt;&gt;"",IF(SUM(B6:C6)&lt;&gt;0,"是","否"),"是")</f>
        <v>是</v>
      </c>
    </row>
    <row r="7" s="135" customFormat="1" ht="36" customHeight="1" spans="1:5">
      <c r="A7" s="144" t="s">
        <v>3135</v>
      </c>
      <c r="B7" s="122"/>
      <c r="C7" s="123"/>
      <c r="D7" s="124"/>
      <c r="E7" s="117" t="str">
        <f>IF(A7&lt;&gt;"",IF(SUM(B7:C7)&lt;&gt;0,"是","否"),"是")</f>
        <v>否</v>
      </c>
    </row>
    <row r="8" s="135" customFormat="1" ht="36" customHeight="1" spans="1:5">
      <c r="A8" s="144" t="s">
        <v>3136</v>
      </c>
      <c r="B8" s="122">
        <v>34537</v>
      </c>
      <c r="C8" s="123">
        <v>37296</v>
      </c>
      <c r="D8" s="124">
        <f t="shared" ref="D8:D16" si="1">(C8-B8)/B8</f>
        <v>0.0798853403596143</v>
      </c>
      <c r="E8" s="117"/>
    </row>
    <row r="9" s="135" customFormat="1" ht="36" customHeight="1" spans="1:5">
      <c r="A9" s="145" t="s">
        <v>3137</v>
      </c>
      <c r="B9" s="125">
        <f>SUM(B10:B13)</f>
        <v>25894</v>
      </c>
      <c r="C9" s="125">
        <f>SUM(C10:C13)</f>
        <v>34275</v>
      </c>
      <c r="D9" s="120">
        <f t="shared" si="1"/>
        <v>0.323665714065034</v>
      </c>
      <c r="E9" s="117" t="str">
        <f>IF(A9&lt;&gt;"",IF(SUM(B9:C9)&lt;&gt;0,"是","否"),"是")</f>
        <v>是</v>
      </c>
    </row>
    <row r="10" s="135" customFormat="1" ht="36" customHeight="1" spans="1:5">
      <c r="A10" s="144" t="s">
        <v>3133</v>
      </c>
      <c r="B10" s="122">
        <v>22338</v>
      </c>
      <c r="C10" s="123">
        <v>29502</v>
      </c>
      <c r="D10" s="124">
        <f t="shared" si="1"/>
        <v>0.320709105560032</v>
      </c>
      <c r="E10" s="117" t="str">
        <f>IF(A10&lt;&gt;"",IF(SUM(B10:C10)&lt;&gt;0,"是","否"),"是")</f>
        <v>是</v>
      </c>
    </row>
    <row r="11" s="135" customFormat="1" ht="36" customHeight="1" spans="1:5">
      <c r="A11" s="144" t="s">
        <v>3134</v>
      </c>
      <c r="B11" s="122">
        <v>1263</v>
      </c>
      <c r="C11" s="123">
        <v>33</v>
      </c>
      <c r="D11" s="124">
        <f t="shared" si="1"/>
        <v>-0.973871733966746</v>
      </c>
      <c r="E11" s="117" t="str">
        <f>IF(A11&lt;&gt;"",IF(SUM(B11:C11)&lt;&gt;0,"是","否"),"是")</f>
        <v>是</v>
      </c>
    </row>
    <row r="12" s="135" customFormat="1" ht="36" customHeight="1" spans="1:5">
      <c r="A12" s="144" t="s">
        <v>3135</v>
      </c>
      <c r="B12" s="122">
        <v>1215</v>
      </c>
      <c r="C12" s="123">
        <v>4280</v>
      </c>
      <c r="D12" s="124">
        <f t="shared" si="1"/>
        <v>2.52263374485597</v>
      </c>
      <c r="E12" s="117" t="str">
        <f>IF(A12&lt;&gt;"",IF(SUM(B12:C12)&lt;&gt;0,"是","否"),"是")</f>
        <v>是</v>
      </c>
    </row>
    <row r="13" s="135" customFormat="1" ht="36" customHeight="1" spans="1:5">
      <c r="A13" s="144" t="s">
        <v>3136</v>
      </c>
      <c r="B13" s="122">
        <v>1078</v>
      </c>
      <c r="C13" s="123">
        <v>460</v>
      </c>
      <c r="D13" s="124">
        <f t="shared" si="1"/>
        <v>-0.573283858998145</v>
      </c>
      <c r="E13" s="117"/>
    </row>
    <row r="14" s="135" customFormat="1" ht="36" customHeight="1" spans="1:5">
      <c r="A14" s="143" t="s">
        <v>3138</v>
      </c>
      <c r="B14" s="125">
        <f>SUM(B15:B18)</f>
        <v>2681</v>
      </c>
      <c r="C14" s="125">
        <f>SUM(C15:C18)</f>
        <v>4895</v>
      </c>
      <c r="D14" s="120">
        <f t="shared" si="1"/>
        <v>0.825811264453562</v>
      </c>
      <c r="E14" s="117" t="str">
        <f>IF(A14&lt;&gt;"",IF(SUM(B14:C14)&lt;&gt;0,"是","否"),"是")</f>
        <v>是</v>
      </c>
    </row>
    <row r="15" ht="36" customHeight="1" spans="1:5">
      <c r="A15" s="144" t="s">
        <v>3133</v>
      </c>
      <c r="B15" s="122">
        <v>2152</v>
      </c>
      <c r="C15" s="123">
        <v>2329</v>
      </c>
      <c r="D15" s="124">
        <f t="shared" si="1"/>
        <v>0.0822490706319703</v>
      </c>
      <c r="E15" s="117" t="str">
        <f>IF(A15&lt;&gt;"",IF(SUM(B15:C15)&lt;&gt;0,"是","否"),"是")</f>
        <v>是</v>
      </c>
    </row>
    <row r="16" ht="36" customHeight="1" spans="1:5">
      <c r="A16" s="144" t="s">
        <v>3134</v>
      </c>
      <c r="B16" s="122">
        <v>5</v>
      </c>
      <c r="C16" s="123">
        <v>1</v>
      </c>
      <c r="D16" s="124">
        <f t="shared" si="1"/>
        <v>-0.8</v>
      </c>
      <c r="E16" s="117" t="str">
        <f>IF(A16&lt;&gt;"",IF(SUM(B16:C16)&lt;&gt;0,"是","否"),"是")</f>
        <v>是</v>
      </c>
    </row>
    <row r="17" ht="36" customHeight="1" spans="1:5">
      <c r="A17" s="144" t="s">
        <v>3135</v>
      </c>
      <c r="B17" s="122"/>
      <c r="C17" s="123"/>
      <c r="D17" s="124"/>
      <c r="E17" s="117" t="str">
        <f>IF(A17&lt;&gt;"",IF(SUM(B17:C17)&lt;&gt;0,"是","否"),"是")</f>
        <v>否</v>
      </c>
    </row>
    <row r="18" ht="36" customHeight="1" spans="1:5">
      <c r="A18" s="144" t="s">
        <v>3136</v>
      </c>
      <c r="B18" s="122">
        <v>524</v>
      </c>
      <c r="C18" s="123">
        <v>2565</v>
      </c>
      <c r="D18" s="124">
        <f>(C18-B18)/B18</f>
        <v>3.89503816793893</v>
      </c>
      <c r="E18" s="117"/>
    </row>
    <row r="19" ht="36" customHeight="1" spans="1:5">
      <c r="A19" s="143" t="s">
        <v>3139</v>
      </c>
      <c r="B19" s="125"/>
      <c r="C19" s="127"/>
      <c r="D19" s="146"/>
      <c r="E19" s="117" t="str">
        <f t="shared" ref="E19:E26" si="2">IF(A19&lt;&gt;"",IF(SUM(B19:C19)&lt;&gt;0,"是","否"),"是")</f>
        <v>否</v>
      </c>
    </row>
    <row r="20" ht="36" customHeight="1" spans="1:5">
      <c r="A20" s="144" t="s">
        <v>3133</v>
      </c>
      <c r="B20" s="122"/>
      <c r="C20" s="123"/>
      <c r="D20" s="129"/>
      <c r="E20" s="117" t="str">
        <f t="shared" si="2"/>
        <v>否</v>
      </c>
    </row>
    <row r="21" ht="36" customHeight="1" spans="1:5">
      <c r="A21" s="144" t="s">
        <v>3134</v>
      </c>
      <c r="B21" s="122"/>
      <c r="C21" s="123"/>
      <c r="D21" s="129"/>
      <c r="E21" s="117" t="str">
        <f t="shared" si="2"/>
        <v>否</v>
      </c>
    </row>
    <row r="22" ht="36" customHeight="1" spans="1:5">
      <c r="A22" s="144" t="s">
        <v>3135</v>
      </c>
      <c r="B22" s="122"/>
      <c r="C22" s="147"/>
      <c r="D22" s="129"/>
      <c r="E22" s="117" t="str">
        <f t="shared" si="2"/>
        <v>否</v>
      </c>
    </row>
    <row r="23" ht="36" customHeight="1" spans="1:5">
      <c r="A23" s="143" t="s">
        <v>3140</v>
      </c>
      <c r="B23" s="125">
        <f>SUM(B24:B27)</f>
        <v>3717</v>
      </c>
      <c r="C23" s="125">
        <f>SUM(C24:C27)</f>
        <v>3862</v>
      </c>
      <c r="D23" s="120">
        <f t="shared" ref="D23:D25" si="3">(C23-B23)/B23</f>
        <v>0.0390099542641916</v>
      </c>
      <c r="E23" s="117" t="str">
        <f t="shared" si="2"/>
        <v>是</v>
      </c>
    </row>
    <row r="24" ht="36" customHeight="1" spans="1:5">
      <c r="A24" s="144" t="s">
        <v>3133</v>
      </c>
      <c r="B24" s="122">
        <v>2036</v>
      </c>
      <c r="C24" s="123">
        <v>2124</v>
      </c>
      <c r="D24" s="124">
        <f t="shared" si="3"/>
        <v>0.0432220039292731</v>
      </c>
      <c r="E24" s="117" t="str">
        <f t="shared" si="2"/>
        <v>是</v>
      </c>
    </row>
    <row r="25" ht="36" customHeight="1" spans="1:5">
      <c r="A25" s="144" t="s">
        <v>3134</v>
      </c>
      <c r="B25" s="122">
        <v>2</v>
      </c>
      <c r="C25" s="123">
        <v>2</v>
      </c>
      <c r="D25" s="124">
        <f t="shared" si="3"/>
        <v>0</v>
      </c>
      <c r="E25" s="117" t="str">
        <f t="shared" si="2"/>
        <v>是</v>
      </c>
    </row>
    <row r="26" ht="36" customHeight="1" spans="1:5">
      <c r="A26" s="144" t="s">
        <v>3135</v>
      </c>
      <c r="B26" s="122"/>
      <c r="C26" s="123"/>
      <c r="D26" s="124"/>
      <c r="E26" s="117" t="str">
        <f t="shared" si="2"/>
        <v>否</v>
      </c>
    </row>
    <row r="27" ht="36" customHeight="1" spans="1:5">
      <c r="A27" s="144" t="s">
        <v>3136</v>
      </c>
      <c r="B27" s="122">
        <v>1679</v>
      </c>
      <c r="C27" s="123">
        <v>1736</v>
      </c>
      <c r="D27" s="124">
        <f t="shared" ref="D27:D32" si="4">(C27-B27)/B27</f>
        <v>0.03394877903514</v>
      </c>
      <c r="E27" s="117"/>
    </row>
    <row r="28" ht="36" customHeight="1" spans="1:5">
      <c r="A28" s="143" t="s">
        <v>3141</v>
      </c>
      <c r="B28" s="125">
        <f>SUM(B29:B32)</f>
        <v>18003</v>
      </c>
      <c r="C28" s="125">
        <f>SUM(C29:C32)</f>
        <v>34105</v>
      </c>
      <c r="D28" s="120">
        <f t="shared" si="4"/>
        <v>0.894406487807588</v>
      </c>
      <c r="E28" s="117" t="str">
        <f>IF(A28&lt;&gt;"",IF(SUM(B28:C28)&lt;&gt;0,"是","否"),"是")</f>
        <v>是</v>
      </c>
    </row>
    <row r="29" ht="36" customHeight="1" spans="1:5">
      <c r="A29" s="144" t="s">
        <v>3133</v>
      </c>
      <c r="B29" s="122">
        <v>5089</v>
      </c>
      <c r="C29" s="131">
        <v>6053</v>
      </c>
      <c r="D29" s="124">
        <f t="shared" si="4"/>
        <v>0.189428178424052</v>
      </c>
      <c r="E29" s="117" t="str">
        <f>IF(A29&lt;&gt;"",IF(SUM(B29:C29)&lt;&gt;0,"是","否"),"是")</f>
        <v>是</v>
      </c>
    </row>
    <row r="30" ht="36" customHeight="1" spans="1:5">
      <c r="A30" s="144" t="s">
        <v>3134</v>
      </c>
      <c r="B30" s="122">
        <v>179</v>
      </c>
      <c r="C30" s="123">
        <v>193</v>
      </c>
      <c r="D30" s="124">
        <f t="shared" si="4"/>
        <v>0.0782122905027933</v>
      </c>
      <c r="E30" s="117" t="str">
        <f>IF(A30&lt;&gt;"",IF(SUM(B30:C30)&lt;&gt;0,"是","否"),"是")</f>
        <v>是</v>
      </c>
    </row>
    <row r="31" ht="36" customHeight="1" spans="1:5">
      <c r="A31" s="144" t="s">
        <v>3135</v>
      </c>
      <c r="B31" s="122">
        <v>9595</v>
      </c>
      <c r="C31" s="123">
        <v>11329</v>
      </c>
      <c r="D31" s="124">
        <f t="shared" si="4"/>
        <v>0.180719124544033</v>
      </c>
      <c r="E31" s="117" t="str">
        <f>IF(A31&lt;&gt;"",IF(SUM(B31:C31)&lt;&gt;0,"是","否"),"是")</f>
        <v>是</v>
      </c>
    </row>
    <row r="32" ht="36" customHeight="1" spans="1:5">
      <c r="A32" s="144" t="s">
        <v>3136</v>
      </c>
      <c r="B32" s="122">
        <v>3140</v>
      </c>
      <c r="C32" s="123">
        <v>16530</v>
      </c>
      <c r="D32" s="124">
        <f t="shared" si="4"/>
        <v>4.26433121019108</v>
      </c>
      <c r="E32" s="117"/>
    </row>
    <row r="33" ht="36" customHeight="1" spans="1:5">
      <c r="A33" s="143" t="s">
        <v>3142</v>
      </c>
      <c r="B33" s="125"/>
      <c r="C33" s="127"/>
      <c r="D33" s="146"/>
      <c r="E33" s="117" t="str">
        <f>IF(A33&lt;&gt;"",IF(SUM(B33:C33)&lt;&gt;0,"是","否"),"是")</f>
        <v>否</v>
      </c>
    </row>
    <row r="34" ht="36" customHeight="1" spans="1:5">
      <c r="A34" s="144" t="s">
        <v>3133</v>
      </c>
      <c r="B34" s="122"/>
      <c r="C34" s="123"/>
      <c r="D34" s="148"/>
      <c r="E34" s="117" t="str">
        <f>IF(A34&lt;&gt;"",IF(SUM(B34:C34)&lt;&gt;0,"是","否"),"是")</f>
        <v>否</v>
      </c>
    </row>
    <row r="35" ht="36" customHeight="1" spans="1:5">
      <c r="A35" s="144" t="s">
        <v>3134</v>
      </c>
      <c r="B35" s="122"/>
      <c r="C35" s="123"/>
      <c r="D35" s="148"/>
      <c r="E35" s="117" t="str">
        <f>IF(A35&lt;&gt;"",IF(SUM(B35:C35)&lt;&gt;0,"是","否"),"是")</f>
        <v>否</v>
      </c>
    </row>
    <row r="36" ht="36" customHeight="1" spans="1:5">
      <c r="A36" s="144" t="s">
        <v>3135</v>
      </c>
      <c r="B36" s="122"/>
      <c r="C36" s="123"/>
      <c r="D36" s="148"/>
      <c r="E36" s="117" t="str">
        <f>IF(A36&lt;&gt;"",IF(SUM(B36:C36)&lt;&gt;0,"是","否"),"是")</f>
        <v>否</v>
      </c>
    </row>
    <row r="37" ht="36" customHeight="1" spans="1:5">
      <c r="A37" s="144" t="s">
        <v>3136</v>
      </c>
      <c r="B37" s="122"/>
      <c r="C37" s="123"/>
      <c r="D37" s="148"/>
      <c r="E37" s="117"/>
    </row>
    <row r="38" ht="36" customHeight="1" spans="1:5">
      <c r="A38" s="132" t="s">
        <v>3143</v>
      </c>
      <c r="B38" s="125">
        <v>104364</v>
      </c>
      <c r="C38" s="125">
        <v>116990</v>
      </c>
      <c r="D38" s="120">
        <f t="shared" ref="D38:D43" si="5">(C38-B38)/B38</f>
        <v>0.120980414702388</v>
      </c>
      <c r="E38" s="117" t="str">
        <f>IF(A38&lt;&gt;"",IF(SUM(B38:C38)&lt;&gt;0,"是","否"),"是")</f>
        <v>是</v>
      </c>
    </row>
    <row r="39" ht="36" customHeight="1" spans="1:5">
      <c r="A39" s="144" t="s">
        <v>3144</v>
      </c>
      <c r="B39" s="122">
        <v>85290</v>
      </c>
      <c r="C39" s="123">
        <v>94951</v>
      </c>
      <c r="D39" s="124">
        <f t="shared" si="5"/>
        <v>0.113272364872787</v>
      </c>
      <c r="E39" s="117" t="str">
        <f>IF(A39&lt;&gt;"",IF(SUM(B39:C39)&lt;&gt;0,"是","否"),"是")</f>
        <v>是</v>
      </c>
    </row>
    <row r="40" ht="36" customHeight="1" spans="1:5">
      <c r="A40" s="144" t="s">
        <v>3145</v>
      </c>
      <c r="B40" s="122">
        <v>1512</v>
      </c>
      <c r="C40" s="123">
        <v>283</v>
      </c>
      <c r="D40" s="124">
        <f t="shared" si="5"/>
        <v>-0.812830687830688</v>
      </c>
      <c r="E40" s="117" t="str">
        <f>IF(A40&lt;&gt;"",IF(SUM(B40:C40)&lt;&gt;0,"是","否"),"是")</f>
        <v>是</v>
      </c>
    </row>
    <row r="41" ht="36" customHeight="1" spans="1:5">
      <c r="A41" s="144" t="s">
        <v>3146</v>
      </c>
      <c r="B41" s="122">
        <v>10810</v>
      </c>
      <c r="C41" s="123">
        <v>15609</v>
      </c>
      <c r="D41" s="124">
        <f t="shared" si="5"/>
        <v>0.443940795559667</v>
      </c>
      <c r="E41" s="117" t="str">
        <f>IF(A41&lt;&gt;"",IF(SUM(B41:C41)&lt;&gt;0,"是","否"),"是")</f>
        <v>是</v>
      </c>
    </row>
    <row r="42" ht="36" customHeight="1" spans="1:5">
      <c r="A42" s="144" t="s">
        <v>3136</v>
      </c>
      <c r="B42" s="122">
        <v>6752</v>
      </c>
      <c r="C42" s="123">
        <v>6147</v>
      </c>
      <c r="D42" s="124">
        <f t="shared" si="5"/>
        <v>-0.0896030805687204</v>
      </c>
      <c r="E42" s="117"/>
    </row>
    <row r="43" ht="36" customHeight="1" spans="1:5">
      <c r="A43" s="133" t="s">
        <v>3147</v>
      </c>
      <c r="B43" s="125">
        <v>34206</v>
      </c>
      <c r="C43" s="127">
        <v>52440</v>
      </c>
      <c r="D43" s="120">
        <f t="shared" si="5"/>
        <v>0.53306437467111</v>
      </c>
      <c r="E43" s="117" t="str">
        <f>IF(A43&lt;&gt;"",IF(SUM(B43:C43)&lt;&gt;0,"是","否"),"是")</f>
        <v>是</v>
      </c>
    </row>
    <row r="44" ht="36" customHeight="1" spans="1:5">
      <c r="A44" s="133" t="s">
        <v>3010</v>
      </c>
      <c r="B44" s="125"/>
      <c r="C44" s="127"/>
      <c r="D44" s="124"/>
      <c r="E44" s="117" t="str">
        <f>IF(A44&lt;&gt;"",IF(SUM(B44:C44)&lt;&gt;0,"是","否"),"是")</f>
        <v>否</v>
      </c>
    </row>
    <row r="45" ht="36" customHeight="1" spans="1:5">
      <c r="A45" s="132" t="s">
        <v>3148</v>
      </c>
      <c r="B45" s="125">
        <f>B38+B43</f>
        <v>138570</v>
      </c>
      <c r="C45" s="125">
        <f>C38+C43</f>
        <v>169430</v>
      </c>
      <c r="D45" s="120">
        <f>(C45-B45)/B45</f>
        <v>0.222703326838421</v>
      </c>
      <c r="E45" s="117" t="str">
        <f>IF(A45&lt;&gt;"",IF(SUM(B45:C45)&lt;&gt;0,"是","否"),"是")</f>
        <v>是</v>
      </c>
    </row>
    <row r="46" spans="2:3">
      <c r="B46" s="149"/>
      <c r="C46" s="149"/>
    </row>
    <row r="47" spans="2:3">
      <c r="B47" s="149"/>
      <c r="C47" s="149"/>
    </row>
    <row r="48" spans="2:3">
      <c r="B48" s="149"/>
      <c r="C48" s="149"/>
    </row>
    <row r="49" spans="2:3">
      <c r="B49" s="149"/>
      <c r="C49" s="149"/>
    </row>
  </sheetData>
  <autoFilter ref="A3:E45">
    <filterColumn colId="4">
      <customFilters>
        <customFilter operator="equal" val="是"/>
      </customFilters>
    </filterColumn>
    <extLst/>
  </autoFilter>
  <mergeCells count="1">
    <mergeCell ref="A1:D1"/>
  </mergeCells>
  <conditionalFormatting sqref="E33:E38">
    <cfRule type="cellIs" dxfId="6"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34"/>
  <sheetViews>
    <sheetView showGridLines="0" showZeros="0" view="pageBreakPreview" zoomScale="80" zoomScaleNormal="100" workbookViewId="0">
      <selection activeCell="D14" sqref="D14"/>
    </sheetView>
  </sheetViews>
  <sheetFormatPr defaultColWidth="9" defaultRowHeight="14.25" outlineLevelCol="4"/>
  <cols>
    <col min="1" max="1" width="50.75" style="107" customWidth="1"/>
    <col min="2" max="3" width="20.625" style="108" customWidth="1"/>
    <col min="4" max="4" width="20.625" style="107" customWidth="1"/>
    <col min="5" max="5" width="5.125" style="107" customWidth="1"/>
    <col min="6" max="7" width="12.625" style="107" customWidth="1"/>
    <col min="8" max="246" width="9" style="107"/>
    <col min="247" max="247" width="41.625" style="107" customWidth="1"/>
    <col min="248" max="249" width="14.5" style="107" customWidth="1"/>
    <col min="250" max="250" width="13.875" style="107" customWidth="1"/>
    <col min="251" max="253" width="9" style="107"/>
    <col min="254" max="255" width="10.5" style="107" customWidth="1"/>
    <col min="256" max="256" width="9" style="107"/>
  </cols>
  <sheetData>
    <row r="1" ht="45" customHeight="1" spans="1:4">
      <c r="A1" s="109" t="s">
        <v>3166</v>
      </c>
      <c r="B1" s="110"/>
      <c r="C1" s="110"/>
      <c r="D1" s="109"/>
    </row>
    <row r="2" ht="20.1" customHeight="1" spans="1:4">
      <c r="A2" s="111"/>
      <c r="B2" s="112"/>
      <c r="C2" s="113"/>
      <c r="D2" s="114" t="s">
        <v>3041</v>
      </c>
    </row>
    <row r="3" ht="45" customHeight="1" spans="1:5">
      <c r="A3" s="115" t="s">
        <v>2455</v>
      </c>
      <c r="B3" s="116" t="s">
        <v>5</v>
      </c>
      <c r="C3" s="116" t="s">
        <v>6</v>
      </c>
      <c r="D3" s="116" t="s">
        <v>7</v>
      </c>
      <c r="E3" s="117" t="s">
        <v>8</v>
      </c>
    </row>
    <row r="4" ht="36" customHeight="1" spans="1:5">
      <c r="A4" s="118" t="s">
        <v>3151</v>
      </c>
      <c r="B4" s="119">
        <f>B5+B6</f>
        <v>88275</v>
      </c>
      <c r="C4" s="119">
        <f>C5+C6</f>
        <v>92293</v>
      </c>
      <c r="D4" s="120">
        <f t="shared" ref="D4:D12" si="0">(C4-B4)/B4</f>
        <v>0.0455168507504956</v>
      </c>
      <c r="E4" s="117" t="str">
        <f>IF(A4&lt;&gt;"",IF(SUM(B4:C4)&lt;&gt;0,"是","否"),"是")</f>
        <v>是</v>
      </c>
    </row>
    <row r="5" ht="36" customHeight="1" spans="1:5">
      <c r="A5" s="121" t="s">
        <v>3152</v>
      </c>
      <c r="B5" s="122">
        <v>31264</v>
      </c>
      <c r="C5" s="123">
        <v>33059</v>
      </c>
      <c r="D5" s="124">
        <f t="shared" si="0"/>
        <v>0.0574142784032753</v>
      </c>
      <c r="E5" s="117" t="str">
        <f>IF(A5&lt;&gt;"",IF(SUM(B5:C5)&lt;&gt;0,"是","否"),"是")</f>
        <v>是</v>
      </c>
    </row>
    <row r="6" ht="36" customHeight="1" spans="1:5">
      <c r="A6" s="121" t="s">
        <v>3153</v>
      </c>
      <c r="B6" s="122">
        <v>57011</v>
      </c>
      <c r="C6" s="123">
        <v>59234</v>
      </c>
      <c r="D6" s="124">
        <f t="shared" si="0"/>
        <v>0.0389924751363772</v>
      </c>
      <c r="E6" s="117"/>
    </row>
    <row r="7" ht="36" customHeight="1" spans="1:5">
      <c r="A7" s="118" t="s">
        <v>3154</v>
      </c>
      <c r="B7" s="125">
        <f>B8+B9</f>
        <v>28977</v>
      </c>
      <c r="C7" s="125">
        <f>C8+C9</f>
        <v>31975</v>
      </c>
      <c r="D7" s="120">
        <f t="shared" si="0"/>
        <v>0.103461365910895</v>
      </c>
      <c r="E7" s="117" t="str">
        <f>IF(A7&lt;&gt;"",IF(SUM(B7:C7)&lt;&gt;0,"是","否"),"是")</f>
        <v>是</v>
      </c>
    </row>
    <row r="8" ht="36" customHeight="1" spans="1:5">
      <c r="A8" s="121" t="s">
        <v>3152</v>
      </c>
      <c r="B8" s="122">
        <v>28919</v>
      </c>
      <c r="C8" s="126">
        <v>31975</v>
      </c>
      <c r="D8" s="124">
        <f t="shared" si="0"/>
        <v>0.105674470071579</v>
      </c>
      <c r="E8" s="117" t="str">
        <f>IF(A8&lt;&gt;"",IF(SUM(B8:C8)&lt;&gt;0,"是","否"),"是")</f>
        <v>是</v>
      </c>
    </row>
    <row r="9" ht="36" customHeight="1" spans="1:5">
      <c r="A9" s="121" t="s">
        <v>3153</v>
      </c>
      <c r="B9" s="122">
        <v>58</v>
      </c>
      <c r="C9" s="126"/>
      <c r="D9" s="124">
        <f t="shared" si="0"/>
        <v>-1</v>
      </c>
      <c r="E9" s="117"/>
    </row>
    <row r="10" ht="36" customHeight="1" spans="1:5">
      <c r="A10" s="118" t="s">
        <v>3155</v>
      </c>
      <c r="B10" s="125">
        <f>B11+B12</f>
        <v>2681</v>
      </c>
      <c r="C10" s="125">
        <f>C11+C12</f>
        <v>4895</v>
      </c>
      <c r="D10" s="120">
        <f t="shared" si="0"/>
        <v>0.825811264453562</v>
      </c>
      <c r="E10" s="117" t="str">
        <f>IF(A10&lt;&gt;"",IF(SUM(B10:C10)&lt;&gt;0,"是","否"),"是")</f>
        <v>是</v>
      </c>
    </row>
    <row r="11" ht="36" customHeight="1" spans="1:5">
      <c r="A11" s="121" t="s">
        <v>3152</v>
      </c>
      <c r="B11" s="122">
        <v>1541</v>
      </c>
      <c r="C11" s="126">
        <v>1610</v>
      </c>
      <c r="D11" s="124">
        <f t="shared" si="0"/>
        <v>0.0447761194029851</v>
      </c>
      <c r="E11" s="117" t="str">
        <f>IF(A11&lt;&gt;"",IF(SUM(B11:C11)&lt;&gt;0,"是","否"),"是")</f>
        <v>是</v>
      </c>
    </row>
    <row r="12" ht="36" customHeight="1" spans="1:5">
      <c r="A12" s="121" t="s">
        <v>3153</v>
      </c>
      <c r="B12" s="122">
        <v>1140</v>
      </c>
      <c r="C12" s="126">
        <v>3285</v>
      </c>
      <c r="D12" s="124">
        <f t="shared" si="0"/>
        <v>1.88157894736842</v>
      </c>
      <c r="E12" s="117"/>
    </row>
    <row r="13" ht="36" customHeight="1" spans="1:5">
      <c r="A13" s="118" t="s">
        <v>3156</v>
      </c>
      <c r="B13" s="125"/>
      <c r="C13" s="127"/>
      <c r="D13" s="120"/>
      <c r="E13" s="117" t="str">
        <f>IF(A13&lt;&gt;"",IF(SUM(B13:C13)&lt;&gt;0,"是","否"),"是")</f>
        <v>否</v>
      </c>
    </row>
    <row r="14" ht="36" customHeight="1" spans="1:5">
      <c r="A14" s="121" t="s">
        <v>3152</v>
      </c>
      <c r="B14" s="122"/>
      <c r="C14" s="123"/>
      <c r="D14" s="120"/>
      <c r="E14" s="117" t="str">
        <f>IF(A14&lt;&gt;"",IF(SUM(B14:C14)&lt;&gt;0,"是","否"),"是")</f>
        <v>否</v>
      </c>
    </row>
    <row r="15" ht="36" customHeight="1" spans="1:5">
      <c r="A15" s="121" t="s">
        <v>3153</v>
      </c>
      <c r="B15" s="122"/>
      <c r="C15" s="123"/>
      <c r="D15" s="120"/>
      <c r="E15" s="117"/>
    </row>
    <row r="16" ht="36" customHeight="1" spans="1:5">
      <c r="A16" s="118" t="s">
        <v>3157</v>
      </c>
      <c r="B16" s="125">
        <f>B17+B18</f>
        <v>3717</v>
      </c>
      <c r="C16" s="125">
        <f>C17+C18</f>
        <v>3862</v>
      </c>
      <c r="D16" s="120">
        <f t="shared" ref="D16:D21" si="1">(C16-B16)/B16</f>
        <v>0.0390099542641916</v>
      </c>
      <c r="E16" s="117" t="str">
        <f>IF(A16&lt;&gt;"",IF(SUM(B16:C16)&lt;&gt;0,"是","否"),"是")</f>
        <v>是</v>
      </c>
    </row>
    <row r="17" ht="36" customHeight="1" spans="1:5">
      <c r="A17" s="121" t="s">
        <v>3152</v>
      </c>
      <c r="B17" s="122">
        <v>1668</v>
      </c>
      <c r="C17" s="123">
        <v>1737</v>
      </c>
      <c r="D17" s="124">
        <f t="shared" si="1"/>
        <v>0.0413669064748201</v>
      </c>
      <c r="E17" s="117" t="str">
        <f>IF(A17&lt;&gt;"",IF(SUM(B17:C17)&lt;&gt;0,"是","否"),"是")</f>
        <v>是</v>
      </c>
    </row>
    <row r="18" customFormat="1" ht="36" customHeight="1" spans="1:5">
      <c r="A18" s="121" t="s">
        <v>3153</v>
      </c>
      <c r="B18" s="122">
        <v>2049</v>
      </c>
      <c r="C18" s="123">
        <v>2125</v>
      </c>
      <c r="D18" s="124">
        <f t="shared" si="1"/>
        <v>0.0370912640312347</v>
      </c>
      <c r="E18" s="117"/>
    </row>
    <row r="19" s="106" customFormat="1" ht="36" customHeight="1" spans="1:5">
      <c r="A19" s="118" t="s">
        <v>3158</v>
      </c>
      <c r="B19" s="125">
        <f>B20+B21</f>
        <v>12294</v>
      </c>
      <c r="C19" s="125">
        <f>C20+C21</f>
        <v>37961</v>
      </c>
      <c r="D19" s="120">
        <f t="shared" si="1"/>
        <v>2.087766390109</v>
      </c>
      <c r="E19" s="117" t="str">
        <f>IF(A19&lt;&gt;"",IF(SUM(B19:C19)&lt;&gt;0,"是","否"),"是")</f>
        <v>是</v>
      </c>
    </row>
    <row r="20" ht="36" customHeight="1" spans="1:5">
      <c r="A20" s="121" t="s">
        <v>3152</v>
      </c>
      <c r="B20" s="122">
        <v>11864</v>
      </c>
      <c r="C20" s="126">
        <v>10108</v>
      </c>
      <c r="D20" s="124">
        <f t="shared" si="1"/>
        <v>-0.148010788941335</v>
      </c>
      <c r="E20" s="117" t="str">
        <f>IF(A20&lt;&gt;"",IF(SUM(B20:C20)&lt;&gt;0,"是","否"),"是")</f>
        <v>是</v>
      </c>
    </row>
    <row r="21" ht="36" customHeight="1" spans="1:5">
      <c r="A21" s="121" t="s">
        <v>3153</v>
      </c>
      <c r="B21" s="122">
        <v>430</v>
      </c>
      <c r="C21" s="126">
        <v>27853</v>
      </c>
      <c r="D21" s="124">
        <f t="shared" si="1"/>
        <v>63.7744186046512</v>
      </c>
      <c r="E21" s="117"/>
    </row>
    <row r="22" ht="36" customHeight="1" spans="1:5">
      <c r="A22" s="118" t="s">
        <v>3159</v>
      </c>
      <c r="B22" s="128"/>
      <c r="C22" s="127"/>
      <c r="D22" s="129"/>
      <c r="E22" s="117" t="str">
        <f>IF(A22&lt;&gt;"",IF(SUM(B22:C22)&lt;&gt;0,"是","否"),"是")</f>
        <v>否</v>
      </c>
    </row>
    <row r="23" ht="36" customHeight="1" spans="1:5">
      <c r="A23" s="121" t="s">
        <v>3152</v>
      </c>
      <c r="B23" s="130"/>
      <c r="C23" s="131"/>
      <c r="D23" s="129"/>
      <c r="E23" s="117" t="str">
        <f>IF(A23&lt;&gt;"",IF(SUM(B23:C23)&lt;&gt;0,"是","否"),"是")</f>
        <v>否</v>
      </c>
    </row>
    <row r="24" ht="36" customHeight="1" spans="1:5">
      <c r="A24" s="121" t="s">
        <v>3153</v>
      </c>
      <c r="B24" s="130"/>
      <c r="C24" s="131"/>
      <c r="D24" s="129"/>
      <c r="E24" s="117"/>
    </row>
    <row r="25" ht="36" customHeight="1" spans="1:5">
      <c r="A25" s="132" t="s">
        <v>3160</v>
      </c>
      <c r="B25" s="125">
        <v>77143</v>
      </c>
      <c r="C25" s="127">
        <v>84414</v>
      </c>
      <c r="D25" s="120">
        <f t="shared" ref="D25:D27" si="2">(C25-B25)/B25</f>
        <v>0.0942535291601312</v>
      </c>
      <c r="E25" s="117" t="str">
        <f>IF(A25&lt;&gt;"",IF(SUM(B25:C25)&lt;&gt;0,"是","否"),"是")</f>
        <v>是</v>
      </c>
    </row>
    <row r="26" ht="36" customHeight="1" spans="1:5">
      <c r="A26" s="121" t="s">
        <v>3161</v>
      </c>
      <c r="B26" s="122">
        <v>75256</v>
      </c>
      <c r="C26" s="123">
        <v>83207</v>
      </c>
      <c r="D26" s="124">
        <f t="shared" si="2"/>
        <v>0.105652705432125</v>
      </c>
      <c r="E26" s="117" t="str">
        <f>IF(A26&lt;&gt;"",IF(SUM(B26:C26)&lt;&gt;0,"是","否"),"是")</f>
        <v>是</v>
      </c>
    </row>
    <row r="27" ht="36" customHeight="1" spans="1:5">
      <c r="A27" s="121" t="s">
        <v>3153</v>
      </c>
      <c r="B27" s="122">
        <v>1887</v>
      </c>
      <c r="C27" s="123">
        <v>1207</v>
      </c>
      <c r="D27" s="124">
        <f t="shared" si="2"/>
        <v>-0.36036036036036</v>
      </c>
      <c r="E27" s="117"/>
    </row>
    <row r="28" ht="36" customHeight="1" spans="1:5">
      <c r="A28" s="118" t="s">
        <v>3162</v>
      </c>
      <c r="B28" s="125"/>
      <c r="C28" s="127"/>
      <c r="D28" s="120"/>
      <c r="E28" s="117" t="str">
        <f>IF(A28&lt;&gt;"",IF(SUM(B28:C28)&lt;&gt;0,"是","否"),"是")</f>
        <v>否</v>
      </c>
    </row>
    <row r="29" ht="36" customHeight="1" spans="1:5">
      <c r="A29" s="133" t="s">
        <v>3163</v>
      </c>
      <c r="B29" s="125">
        <v>58801</v>
      </c>
      <c r="C29" s="127">
        <v>86572</v>
      </c>
      <c r="D29" s="120">
        <f>(C29-B29)/B29</f>
        <v>0.472287886260438</v>
      </c>
      <c r="E29" s="117" t="str">
        <f>IF(A29&lt;&gt;"",IF(SUM(B29:C29)&lt;&gt;0,"是","否"),"是")</f>
        <v>是</v>
      </c>
    </row>
    <row r="30" ht="36" customHeight="1" spans="1:5">
      <c r="A30" s="132" t="s">
        <v>3164</v>
      </c>
      <c r="B30" s="125">
        <f>B25+B29</f>
        <v>135944</v>
      </c>
      <c r="C30" s="125">
        <f>C25+C29</f>
        <v>170986</v>
      </c>
      <c r="D30" s="120">
        <f>(C30-B30)/B30</f>
        <v>0.257767904431236</v>
      </c>
      <c r="E30" s="117" t="str">
        <f>IF(A30&lt;&gt;"",IF(SUM(B30:C30)&lt;&gt;0,"是","否"),"是")</f>
        <v>是</v>
      </c>
    </row>
    <row r="31" spans="2:3">
      <c r="B31" s="134"/>
      <c r="C31" s="134"/>
    </row>
    <row r="32" spans="2:3">
      <c r="B32" s="134"/>
      <c r="C32" s="134"/>
    </row>
    <row r="33" spans="2:3">
      <c r="B33" s="134"/>
      <c r="C33" s="134"/>
    </row>
    <row r="34" spans="2:3">
      <c r="B34" s="134"/>
      <c r="C34" s="134"/>
    </row>
  </sheetData>
  <autoFilter ref="A3:F30">
    <filterColumn colId="4">
      <customFilters>
        <customFilter operator="equal" val="是"/>
      </customFilters>
    </filterColumn>
    <extLst/>
  </autoFilter>
  <mergeCells count="1">
    <mergeCell ref="A1:D1"/>
  </mergeCells>
  <conditionalFormatting sqref="E22:F22">
    <cfRule type="cellIs" dxfId="6"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B28" sqref="B28"/>
    </sheetView>
  </sheetViews>
  <sheetFormatPr defaultColWidth="10" defaultRowHeight="13.5" outlineLevelCol="6"/>
  <cols>
    <col min="1" max="1" width="24.625" style="55" customWidth="1"/>
    <col min="2" max="7" width="15.625" style="55" customWidth="1"/>
    <col min="8" max="8" width="9.75" style="55" customWidth="1"/>
    <col min="9" max="16384" width="10" style="55"/>
  </cols>
  <sheetData>
    <row r="1" ht="30" customHeight="1" spans="1:1">
      <c r="A1" s="84"/>
    </row>
    <row r="2" ht="28.7" customHeight="1" spans="1:7">
      <c r="A2" s="101" t="s">
        <v>3167</v>
      </c>
      <c r="B2" s="101"/>
      <c r="C2" s="101"/>
      <c r="D2" s="101"/>
      <c r="E2" s="101"/>
      <c r="F2" s="101"/>
      <c r="G2" s="101"/>
    </row>
    <row r="3" ht="23.1" customHeight="1" spans="1:7">
      <c r="A3" s="90"/>
      <c r="B3" s="90"/>
      <c r="F3" s="91" t="s">
        <v>2</v>
      </c>
      <c r="G3" s="91"/>
    </row>
    <row r="4" ht="30" customHeight="1" spans="1:7">
      <c r="A4" s="95" t="s">
        <v>3168</v>
      </c>
      <c r="B4" s="95" t="s">
        <v>3169</v>
      </c>
      <c r="C4" s="95"/>
      <c r="D4" s="95"/>
      <c r="E4" s="95" t="s">
        <v>3170</v>
      </c>
      <c r="F4" s="95"/>
      <c r="G4" s="95"/>
    </row>
    <row r="5" ht="30" customHeight="1" spans="1:7">
      <c r="A5" s="95"/>
      <c r="B5" s="102"/>
      <c r="C5" s="95" t="s">
        <v>3171</v>
      </c>
      <c r="D5" s="95" t="s">
        <v>3172</v>
      </c>
      <c r="E5" s="102"/>
      <c r="F5" s="95" t="s">
        <v>3171</v>
      </c>
      <c r="G5" s="95" t="s">
        <v>3172</v>
      </c>
    </row>
    <row r="6" ht="30" customHeight="1" spans="1:7">
      <c r="A6" s="95" t="s">
        <v>3173</v>
      </c>
      <c r="B6" s="95" t="s">
        <v>3174</v>
      </c>
      <c r="C6" s="95" t="s">
        <v>3175</v>
      </c>
      <c r="D6" s="95" t="s">
        <v>3176</v>
      </c>
      <c r="E6" s="95" t="s">
        <v>3177</v>
      </c>
      <c r="F6" s="95" t="s">
        <v>3178</v>
      </c>
      <c r="G6" s="95" t="s">
        <v>3179</v>
      </c>
    </row>
    <row r="7" ht="30" customHeight="1" spans="1:7">
      <c r="A7" s="98" t="s">
        <v>3180</v>
      </c>
      <c r="B7" s="95">
        <v>1321396</v>
      </c>
      <c r="C7" s="95">
        <v>446116</v>
      </c>
      <c r="D7" s="95">
        <v>875280</v>
      </c>
      <c r="E7" s="95">
        <v>1281855.41</v>
      </c>
      <c r="F7" s="95">
        <v>427828.41</v>
      </c>
      <c r="G7" s="95">
        <v>854027</v>
      </c>
    </row>
    <row r="8" ht="30" customHeight="1" spans="1:7">
      <c r="A8" s="103" t="s">
        <v>3181</v>
      </c>
      <c r="B8" s="95">
        <v>1321396</v>
      </c>
      <c r="C8" s="95">
        <v>446116</v>
      </c>
      <c r="D8" s="95">
        <v>875280</v>
      </c>
      <c r="E8" s="95">
        <v>1281855.41</v>
      </c>
      <c r="F8" s="95">
        <v>427828.41</v>
      </c>
      <c r="G8" s="95">
        <v>854027</v>
      </c>
    </row>
    <row r="9" ht="44.1" customHeight="1" spans="1:7">
      <c r="A9" s="103"/>
      <c r="B9" s="102"/>
      <c r="C9" s="102"/>
      <c r="D9" s="102"/>
      <c r="E9" s="102"/>
      <c r="F9" s="102"/>
      <c r="G9" s="102"/>
    </row>
    <row r="10" ht="30" customHeight="1" spans="1:7">
      <c r="A10" s="103"/>
      <c r="B10" s="102"/>
      <c r="C10" s="102"/>
      <c r="D10" s="102"/>
      <c r="E10" s="102"/>
      <c r="F10" s="102"/>
      <c r="G10" s="102"/>
    </row>
    <row r="11" ht="30" customHeight="1" spans="1:7">
      <c r="A11" s="103"/>
      <c r="B11" s="102"/>
      <c r="C11" s="102"/>
      <c r="D11" s="102"/>
      <c r="E11" s="102"/>
      <c r="F11" s="102"/>
      <c r="G11" s="102"/>
    </row>
    <row r="12" ht="30" customHeight="1" spans="1:7">
      <c r="A12" s="103"/>
      <c r="B12" s="102"/>
      <c r="C12" s="102"/>
      <c r="D12" s="102"/>
      <c r="E12" s="102"/>
      <c r="F12" s="102"/>
      <c r="G12" s="102"/>
    </row>
    <row r="13" s="54" customFormat="1" ht="24.95" customHeight="1" spans="1:7">
      <c r="A13" s="83" t="s">
        <v>3182</v>
      </c>
      <c r="B13" s="83"/>
      <c r="C13" s="83"/>
      <c r="D13" s="83"/>
      <c r="E13" s="83"/>
      <c r="F13" s="83"/>
      <c r="G13" s="83"/>
    </row>
    <row r="14" s="54" customFormat="1" ht="24.95" customHeight="1" spans="1:7">
      <c r="A14" s="83" t="s">
        <v>3183</v>
      </c>
      <c r="B14" s="83"/>
      <c r="C14" s="83"/>
      <c r="D14" s="83"/>
      <c r="E14" s="83"/>
      <c r="F14" s="83"/>
      <c r="G14" s="83"/>
    </row>
    <row r="15" ht="18" customHeight="1" spans="1:7">
      <c r="A15" s="84"/>
      <c r="B15" s="84"/>
      <c r="C15" s="84"/>
      <c r="D15" s="84"/>
      <c r="E15" s="84"/>
      <c r="F15" s="84"/>
      <c r="G15" s="84"/>
    </row>
    <row r="16" ht="18" customHeight="1" spans="1:7">
      <c r="A16" s="84"/>
      <c r="B16" s="84"/>
      <c r="C16" s="84"/>
      <c r="D16" s="84"/>
      <c r="E16" s="84"/>
      <c r="F16" s="84"/>
      <c r="G16" s="84"/>
    </row>
    <row r="17" ht="18" customHeight="1" spans="1:7">
      <c r="A17" s="84"/>
      <c r="B17" s="84"/>
      <c r="C17" s="84"/>
      <c r="D17" s="84"/>
      <c r="E17" s="84"/>
      <c r="F17" s="84"/>
      <c r="G17" s="84"/>
    </row>
    <row r="18" ht="18" customHeight="1" spans="1:7">
      <c r="A18" s="84"/>
      <c r="B18" s="84"/>
      <c r="C18" s="84"/>
      <c r="D18" s="84"/>
      <c r="E18" s="84"/>
      <c r="F18" s="84"/>
      <c r="G18" s="84"/>
    </row>
    <row r="19" ht="14.1" customHeight="1" spans="1:7">
      <c r="A19" s="84"/>
      <c r="B19" s="84"/>
      <c r="C19" s="84"/>
      <c r="D19" s="84"/>
      <c r="E19" s="84"/>
      <c r="F19" s="84"/>
      <c r="G19" s="84"/>
    </row>
    <row r="20" ht="33" customHeight="1" spans="1:7">
      <c r="A20" s="90"/>
      <c r="B20" s="90"/>
      <c r="C20" s="90"/>
      <c r="D20" s="90"/>
      <c r="E20" s="90"/>
      <c r="F20" s="90"/>
      <c r="G20" s="90"/>
    </row>
    <row r="21" ht="28.7" customHeight="1" spans="1:7">
      <c r="A21" s="101" t="s">
        <v>3184</v>
      </c>
      <c r="B21" s="101"/>
      <c r="C21" s="101"/>
      <c r="D21" s="101"/>
      <c r="E21" s="101"/>
      <c r="F21" s="101"/>
      <c r="G21" s="101"/>
    </row>
    <row r="22" ht="15.95" customHeight="1" spans="1:7">
      <c r="A22" s="104"/>
      <c r="B22" s="104"/>
      <c r="C22" s="104"/>
      <c r="D22" s="104"/>
      <c r="E22" s="104"/>
      <c r="F22" s="104"/>
      <c r="G22" s="104"/>
    </row>
    <row r="23" ht="21" customHeight="1" spans="1:7">
      <c r="A23" s="90"/>
      <c r="B23" s="90"/>
      <c r="F23" s="91" t="s">
        <v>2</v>
      </c>
      <c r="G23" s="91"/>
    </row>
    <row r="24" ht="30" customHeight="1" spans="1:7">
      <c r="A24" s="95" t="s">
        <v>3168</v>
      </c>
      <c r="B24" s="95" t="s">
        <v>3169</v>
      </c>
      <c r="C24" s="95"/>
      <c r="D24" s="95"/>
      <c r="E24" s="95" t="s">
        <v>3170</v>
      </c>
      <c r="F24" s="95"/>
      <c r="G24" s="95"/>
    </row>
    <row r="25" ht="30" customHeight="1" spans="1:7">
      <c r="A25" s="95"/>
      <c r="B25" s="102"/>
      <c r="C25" s="95" t="s">
        <v>3171</v>
      </c>
      <c r="D25" s="95" t="s">
        <v>3172</v>
      </c>
      <c r="E25" s="102"/>
      <c r="F25" s="95" t="s">
        <v>3171</v>
      </c>
      <c r="G25" s="95" t="s">
        <v>3172</v>
      </c>
    </row>
    <row r="26" ht="30" customHeight="1" spans="1:7">
      <c r="A26" s="95" t="s">
        <v>3173</v>
      </c>
      <c r="B26" s="95" t="s">
        <v>3174</v>
      </c>
      <c r="C26" s="95" t="s">
        <v>3175</v>
      </c>
      <c r="D26" s="95" t="s">
        <v>3176</v>
      </c>
      <c r="E26" s="95" t="s">
        <v>3177</v>
      </c>
      <c r="F26" s="95" t="s">
        <v>3178</v>
      </c>
      <c r="G26" s="95" t="s">
        <v>3179</v>
      </c>
    </row>
    <row r="27" ht="30" customHeight="1" spans="1:7">
      <c r="A27" s="98" t="s">
        <v>3185</v>
      </c>
      <c r="B27" s="95">
        <v>1321396</v>
      </c>
      <c r="C27" s="95">
        <v>446116</v>
      </c>
      <c r="D27" s="95">
        <v>875280</v>
      </c>
      <c r="E27" s="95">
        <v>1281855.41</v>
      </c>
      <c r="F27" s="95">
        <v>427828.41</v>
      </c>
      <c r="G27" s="95">
        <v>854027</v>
      </c>
    </row>
    <row r="28" ht="30" customHeight="1" spans="1:7">
      <c r="A28" s="98" t="s">
        <v>3186</v>
      </c>
      <c r="B28" s="95">
        <v>1055063</v>
      </c>
      <c r="C28" s="95">
        <v>381270.7</v>
      </c>
      <c r="D28" s="95">
        <v>673792.3</v>
      </c>
      <c r="E28" s="95">
        <v>1015522.41</v>
      </c>
      <c r="F28" s="95">
        <v>362983.15</v>
      </c>
      <c r="G28" s="95">
        <v>652539.26</v>
      </c>
    </row>
    <row r="29" ht="30" customHeight="1" spans="1:7">
      <c r="A29" s="98" t="s">
        <v>3187</v>
      </c>
      <c r="B29" s="95">
        <v>266333</v>
      </c>
      <c r="C29" s="95">
        <v>64845.26</v>
      </c>
      <c r="D29" s="95">
        <v>201487.74</v>
      </c>
      <c r="E29" s="95">
        <v>266333</v>
      </c>
      <c r="F29" s="95">
        <v>64845.26</v>
      </c>
      <c r="G29" s="95">
        <v>201487.74</v>
      </c>
    </row>
    <row r="30" ht="30" customHeight="1" spans="1:7">
      <c r="A30" s="96"/>
      <c r="B30" s="105"/>
      <c r="C30" s="105"/>
      <c r="D30" s="105"/>
      <c r="E30" s="105"/>
      <c r="F30" s="105"/>
      <c r="G30" s="105"/>
    </row>
    <row r="31" ht="30" customHeight="1" spans="1:7">
      <c r="A31" s="103"/>
      <c r="B31" s="105"/>
      <c r="C31" s="105"/>
      <c r="D31" s="105"/>
      <c r="E31" s="105"/>
      <c r="F31" s="105"/>
      <c r="G31" s="105"/>
    </row>
    <row r="32" s="54" customFormat="1" ht="24.95" customHeight="1" spans="1:7">
      <c r="A32" s="100" t="s">
        <v>3182</v>
      </c>
      <c r="B32" s="100"/>
      <c r="C32" s="100"/>
      <c r="D32" s="100"/>
      <c r="E32" s="100"/>
      <c r="F32" s="100"/>
      <c r="G32" s="100"/>
    </row>
    <row r="33" s="54" customFormat="1" ht="24.95" customHeight="1" spans="1:7">
      <c r="A33" s="100" t="s">
        <v>3183</v>
      </c>
      <c r="B33" s="100"/>
      <c r="C33" s="100"/>
      <c r="D33" s="100"/>
      <c r="E33" s="100"/>
      <c r="F33" s="100"/>
      <c r="G33" s="100"/>
    </row>
  </sheetData>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8333333333333" right="0.708333333333333" top="0.629861111111111" bottom="0.751388888888889" header="0.306944444444444" footer="0.306944444444444"/>
  <pageSetup paperSize="9" fitToHeight="200" orientation="landscape"/>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19" sqref="C19"/>
    </sheetView>
  </sheetViews>
  <sheetFormatPr defaultColWidth="10" defaultRowHeight="13.5" outlineLevelCol="6"/>
  <cols>
    <col min="1" max="1" width="62.25" style="55" customWidth="1"/>
    <col min="2" max="3" width="28.625" style="55" customWidth="1"/>
    <col min="4" max="4" width="9.75" style="55" customWidth="1"/>
    <col min="5" max="16384" width="10" style="55"/>
  </cols>
  <sheetData>
    <row r="1" ht="23.1" customHeight="1"/>
    <row r="2" ht="14.25" customHeight="1" spans="1:1">
      <c r="A2" s="84"/>
    </row>
    <row r="3" ht="28.7" customHeight="1" spans="1:3">
      <c r="A3" s="78" t="s">
        <v>3188</v>
      </c>
      <c r="B3" s="78"/>
      <c r="C3" s="78"/>
    </row>
    <row r="4" ht="27" customHeight="1" spans="1:3">
      <c r="A4" s="90"/>
      <c r="B4" s="90"/>
      <c r="C4" s="91" t="s">
        <v>2</v>
      </c>
    </row>
    <row r="5" s="93" customFormat="1" ht="24" customHeight="1" spans="1:3">
      <c r="A5" s="95" t="s">
        <v>3189</v>
      </c>
      <c r="B5" s="95" t="s">
        <v>3126</v>
      </c>
      <c r="C5" s="95" t="s">
        <v>3190</v>
      </c>
    </row>
    <row r="6" s="93" customFormat="1" ht="32.1" customHeight="1" spans="1:3">
      <c r="A6" s="96" t="s">
        <v>3191</v>
      </c>
      <c r="B6" s="97">
        <v>380370.9</v>
      </c>
      <c r="C6" s="97">
        <v>380370.9</v>
      </c>
    </row>
    <row r="7" s="93" customFormat="1" ht="32.1" customHeight="1" spans="1:3">
      <c r="A7" s="96" t="s">
        <v>3192</v>
      </c>
      <c r="B7" s="97">
        <v>450500</v>
      </c>
      <c r="C7" s="97">
        <v>446116</v>
      </c>
    </row>
    <row r="8" s="93" customFormat="1" ht="32.1" customHeight="1" spans="1:3">
      <c r="A8" s="96" t="s">
        <v>3193</v>
      </c>
      <c r="B8" s="97">
        <v>27101</v>
      </c>
      <c r="C8" s="97">
        <v>76501</v>
      </c>
    </row>
    <row r="9" s="93" customFormat="1" ht="30" customHeight="1" spans="1:3">
      <c r="A9" s="98" t="s">
        <v>3194</v>
      </c>
      <c r="B9" s="97"/>
      <c r="C9" s="97"/>
    </row>
    <row r="10" s="93" customFormat="1" ht="32.1" customHeight="1" spans="1:3">
      <c r="A10" s="98" t="s">
        <v>3195</v>
      </c>
      <c r="B10" s="97">
        <v>27101</v>
      </c>
      <c r="C10" s="97">
        <v>76501</v>
      </c>
    </row>
    <row r="11" s="93" customFormat="1" ht="32.1" customHeight="1" spans="1:3">
      <c r="A11" s="96" t="s">
        <v>3196</v>
      </c>
      <c r="B11" s="97">
        <v>29291</v>
      </c>
      <c r="C11" s="97">
        <v>29400.1</v>
      </c>
    </row>
    <row r="12" s="93" customFormat="1" ht="32.1" customHeight="1" spans="1:3">
      <c r="A12" s="96" t="s">
        <v>3197</v>
      </c>
      <c r="B12" s="97">
        <v>378180.9</v>
      </c>
      <c r="C12" s="97">
        <v>427828.41</v>
      </c>
    </row>
    <row r="13" s="93" customFormat="1" ht="32.1" customHeight="1" spans="1:3">
      <c r="A13" s="96" t="s">
        <v>3198</v>
      </c>
      <c r="B13" s="97"/>
      <c r="C13" s="97"/>
    </row>
    <row r="14" s="93" customFormat="1" ht="32.1" customHeight="1" spans="1:3">
      <c r="A14" s="96" t="s">
        <v>3199</v>
      </c>
      <c r="B14" s="97"/>
      <c r="C14" s="97"/>
    </row>
    <row r="15" s="94" customFormat="1" ht="69" customHeight="1" spans="1:7">
      <c r="A15" s="99" t="s">
        <v>3200</v>
      </c>
      <c r="B15" s="99"/>
      <c r="C15" s="99"/>
      <c r="D15" s="100"/>
      <c r="E15" s="100"/>
      <c r="F15" s="100"/>
      <c r="G15" s="100"/>
    </row>
    <row r="16" spans="1:3">
      <c r="A16" s="90"/>
      <c r="B16" s="90"/>
      <c r="C16" s="90"/>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E25" sqref="E25"/>
    </sheetView>
  </sheetViews>
  <sheetFormatPr defaultColWidth="10" defaultRowHeight="13.5" outlineLevelCol="6"/>
  <cols>
    <col min="1" max="1" width="60" style="55" customWidth="1"/>
    <col min="2" max="3" width="25.625" style="55" customWidth="1"/>
    <col min="4" max="4" width="9.75" style="55" customWidth="1"/>
    <col min="5" max="16384" width="10" style="55"/>
  </cols>
  <sheetData>
    <row r="1" ht="23.1" customHeight="1"/>
    <row r="2" ht="14.25" customHeight="1" spans="1:1">
      <c r="A2" s="84"/>
    </row>
    <row r="3" ht="28.7" customHeight="1" spans="1:3">
      <c r="A3" s="78" t="s">
        <v>3201</v>
      </c>
      <c r="B3" s="78"/>
      <c r="C3" s="78"/>
    </row>
    <row r="4" ht="27" customHeight="1" spans="1:3">
      <c r="A4" s="90"/>
      <c r="B4" s="90"/>
      <c r="C4" s="91" t="s">
        <v>2</v>
      </c>
    </row>
    <row r="5" ht="24" customHeight="1" spans="1:3">
      <c r="A5" s="60" t="s">
        <v>3189</v>
      </c>
      <c r="B5" s="60" t="s">
        <v>3126</v>
      </c>
      <c r="C5" s="60" t="s">
        <v>3190</v>
      </c>
    </row>
    <row r="6" ht="32.1" customHeight="1" spans="1:3">
      <c r="A6" s="86" t="s">
        <v>3191</v>
      </c>
      <c r="B6" s="87">
        <v>336862.9</v>
      </c>
      <c r="C6" s="87">
        <v>336862.9</v>
      </c>
    </row>
    <row r="7" ht="32.1" customHeight="1" spans="1:3">
      <c r="A7" s="86" t="s">
        <v>3192</v>
      </c>
      <c r="B7" s="87">
        <v>401862</v>
      </c>
      <c r="C7" s="87">
        <v>381270.7</v>
      </c>
    </row>
    <row r="8" ht="32.1" customHeight="1" spans="1:3">
      <c r="A8" s="86" t="s">
        <v>3193</v>
      </c>
      <c r="B8" s="87">
        <v>27101</v>
      </c>
      <c r="C8" s="87">
        <v>54004.3</v>
      </c>
    </row>
    <row r="9" ht="32.1" customHeight="1" spans="1:3">
      <c r="A9" s="86" t="s">
        <v>3202</v>
      </c>
      <c r="B9" s="87"/>
      <c r="C9" s="87"/>
    </row>
    <row r="10" ht="32.1" customHeight="1" spans="1:3">
      <c r="A10" s="86" t="s">
        <v>3203</v>
      </c>
      <c r="B10" s="87">
        <v>27101</v>
      </c>
      <c r="C10" s="87">
        <v>54004.3</v>
      </c>
    </row>
    <row r="11" ht="32.1" customHeight="1" spans="1:3">
      <c r="A11" s="86" t="s">
        <v>3196</v>
      </c>
      <c r="B11" s="87">
        <v>28301</v>
      </c>
      <c r="C11" s="87">
        <v>28410.1</v>
      </c>
    </row>
    <row r="12" ht="32.1" customHeight="1" spans="1:3">
      <c r="A12" s="86" t="s">
        <v>3197</v>
      </c>
      <c r="B12" s="87">
        <v>335662.9</v>
      </c>
      <c r="C12" s="87">
        <v>362983.15</v>
      </c>
    </row>
    <row r="13" ht="32.1" customHeight="1" spans="1:3">
      <c r="A13" s="86" t="s">
        <v>3198</v>
      </c>
      <c r="B13" s="87"/>
      <c r="C13" s="87"/>
    </row>
    <row r="14" ht="32.1" customHeight="1" spans="1:3">
      <c r="A14" s="86" t="s">
        <v>3199</v>
      </c>
      <c r="B14" s="87"/>
      <c r="C14" s="87"/>
    </row>
    <row r="15" s="54" customFormat="1" ht="69" customHeight="1" spans="1:7">
      <c r="A15" s="66" t="s">
        <v>3204</v>
      </c>
      <c r="B15" s="66"/>
      <c r="C15" s="66"/>
      <c r="D15" s="83"/>
      <c r="E15" s="83"/>
      <c r="F15" s="83"/>
      <c r="G15" s="83"/>
    </row>
    <row r="16" spans="1:3">
      <c r="A16" s="90"/>
      <c r="B16" s="90"/>
      <c r="C16" s="90"/>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eaderFooter>
    <oddFooter>&amp;C&amp;16- &amp;P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16" sqref="A16"/>
    </sheetView>
  </sheetViews>
  <sheetFormatPr defaultColWidth="10" defaultRowHeight="13.5" outlineLevelCol="6"/>
  <cols>
    <col min="1" max="1" width="60" style="55" customWidth="1"/>
    <col min="2" max="3" width="25.625" style="55" customWidth="1"/>
    <col min="4" max="4" width="9.75" style="55" customWidth="1"/>
    <col min="5" max="16384" width="10" style="55"/>
  </cols>
  <sheetData>
    <row r="1" ht="23.1" customHeight="1"/>
    <row r="2" ht="14.25" customHeight="1" spans="1:1">
      <c r="A2" s="84"/>
    </row>
    <row r="3" ht="28.7" customHeight="1" spans="1:3">
      <c r="A3" s="78" t="s">
        <v>3205</v>
      </c>
      <c r="B3" s="78"/>
      <c r="C3" s="78"/>
    </row>
    <row r="4" ht="27" customHeight="1" spans="1:3">
      <c r="A4" s="90"/>
      <c r="B4" s="90"/>
      <c r="C4" s="91" t="s">
        <v>2</v>
      </c>
    </row>
    <row r="5" ht="24" customHeight="1" spans="1:3">
      <c r="A5" s="60" t="s">
        <v>3189</v>
      </c>
      <c r="B5" s="60" t="s">
        <v>3126</v>
      </c>
      <c r="C5" s="60" t="s">
        <v>3190</v>
      </c>
    </row>
    <row r="6" ht="32.1" customHeight="1" spans="1:3">
      <c r="A6" s="86" t="s">
        <v>3191</v>
      </c>
      <c r="B6" s="92">
        <v>43508</v>
      </c>
      <c r="C6" s="87">
        <v>43508</v>
      </c>
    </row>
    <row r="7" ht="32.1" customHeight="1" spans="1:3">
      <c r="A7" s="86" t="s">
        <v>3192</v>
      </c>
      <c r="B7" s="87">
        <v>48638</v>
      </c>
      <c r="C7" s="87">
        <v>64845.26</v>
      </c>
    </row>
    <row r="8" ht="32.1" customHeight="1" spans="1:3">
      <c r="A8" s="86" t="s">
        <v>3193</v>
      </c>
      <c r="B8" s="87"/>
      <c r="C8" s="87">
        <v>22496.7</v>
      </c>
    </row>
    <row r="9" ht="32.1" customHeight="1" spans="1:3">
      <c r="A9" s="86" t="s">
        <v>3202</v>
      </c>
      <c r="B9" s="87"/>
      <c r="C9" s="87"/>
    </row>
    <row r="10" ht="32.1" customHeight="1" spans="1:3">
      <c r="A10" s="86" t="s">
        <v>3203</v>
      </c>
      <c r="B10" s="87"/>
      <c r="C10" s="87">
        <v>22496.7</v>
      </c>
    </row>
    <row r="11" ht="32.1" customHeight="1" spans="1:3">
      <c r="A11" s="86" t="s">
        <v>3196</v>
      </c>
      <c r="B11" s="87">
        <v>990</v>
      </c>
      <c r="C11" s="87">
        <v>990</v>
      </c>
    </row>
    <row r="12" ht="32.1" customHeight="1" spans="1:3">
      <c r="A12" s="86" t="s">
        <v>3197</v>
      </c>
      <c r="B12" s="87">
        <v>42518</v>
      </c>
      <c r="C12" s="87">
        <v>64845.26</v>
      </c>
    </row>
    <row r="13" ht="32.1" customHeight="1" spans="1:3">
      <c r="A13" s="86" t="s">
        <v>3198</v>
      </c>
      <c r="B13" s="87"/>
      <c r="C13" s="87"/>
    </row>
    <row r="14" ht="32.1" customHeight="1" spans="1:3">
      <c r="A14" s="86" t="s">
        <v>3199</v>
      </c>
      <c r="B14" s="87"/>
      <c r="C14" s="87"/>
    </row>
    <row r="15" s="54" customFormat="1" ht="69" customHeight="1" spans="1:7">
      <c r="A15" s="66" t="s">
        <v>3204</v>
      </c>
      <c r="B15" s="66"/>
      <c r="C15" s="66"/>
      <c r="D15" s="83"/>
      <c r="E15" s="83"/>
      <c r="F15" s="83"/>
      <c r="G15" s="83"/>
    </row>
    <row r="16" spans="1:3">
      <c r="A16" s="90"/>
      <c r="B16" s="90"/>
      <c r="C16" s="90"/>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eaderFooter>
    <oddFooter>&amp;C&amp;16- &amp;P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23" sqref="B23"/>
    </sheetView>
  </sheetViews>
  <sheetFormatPr defaultColWidth="10" defaultRowHeight="13.5" outlineLevelCol="2"/>
  <cols>
    <col min="1" max="1" width="60.5" style="55" customWidth="1"/>
    <col min="2" max="3" width="25.625" style="55" customWidth="1"/>
    <col min="4" max="4" width="9.75" style="55" customWidth="1"/>
    <col min="5" max="16384" width="10" style="55"/>
  </cols>
  <sheetData>
    <row r="1" ht="24" customHeight="1"/>
    <row r="2" ht="14.25" customHeight="1" spans="1:1">
      <c r="A2" s="84"/>
    </row>
    <row r="3" ht="28.7" customHeight="1" spans="1:3">
      <c r="A3" s="78" t="s">
        <v>3206</v>
      </c>
      <c r="B3" s="78"/>
      <c r="C3" s="78"/>
    </row>
    <row r="4" ht="24.95" customHeight="1" spans="1:3">
      <c r="A4" s="90"/>
      <c r="B4" s="90"/>
      <c r="C4" s="91" t="s">
        <v>2</v>
      </c>
    </row>
    <row r="5" ht="32.1" customHeight="1" spans="1:3">
      <c r="A5" s="60" t="s">
        <v>3189</v>
      </c>
      <c r="B5" s="60" t="s">
        <v>3126</v>
      </c>
      <c r="C5" s="60" t="s">
        <v>3190</v>
      </c>
    </row>
    <row r="6" ht="32.1" customHeight="1" spans="1:3">
      <c r="A6" s="86" t="s">
        <v>3207</v>
      </c>
      <c r="B6" s="89">
        <v>867187</v>
      </c>
      <c r="C6" s="89">
        <v>867187</v>
      </c>
    </row>
    <row r="7" ht="32.1" customHeight="1" spans="1:3">
      <c r="A7" s="86" t="s">
        <v>3208</v>
      </c>
      <c r="B7" s="87">
        <v>951700</v>
      </c>
      <c r="C7" s="87">
        <v>875280</v>
      </c>
    </row>
    <row r="8" ht="32.1" customHeight="1" spans="1:3">
      <c r="A8" s="86" t="s">
        <v>3209</v>
      </c>
      <c r="B8" s="87">
        <v>166790</v>
      </c>
      <c r="C8" s="87">
        <v>173490</v>
      </c>
    </row>
    <row r="9" ht="32.1" customHeight="1" spans="1:3">
      <c r="A9" s="86" t="s">
        <v>3210</v>
      </c>
      <c r="B9" s="87">
        <v>186650</v>
      </c>
      <c r="C9" s="87">
        <v>186650</v>
      </c>
    </row>
    <row r="10" ht="32.1" customHeight="1" spans="1:3">
      <c r="A10" s="86" t="s">
        <v>3211</v>
      </c>
      <c r="B10" s="87">
        <v>847327</v>
      </c>
      <c r="C10" s="87">
        <v>854027</v>
      </c>
    </row>
    <row r="11" ht="32.1" customHeight="1" spans="1:3">
      <c r="A11" s="86" t="s">
        <v>3212</v>
      </c>
      <c r="B11" s="87"/>
      <c r="C11" s="87"/>
    </row>
    <row r="12" ht="32.1" customHeight="1" spans="1:3">
      <c r="A12" s="86" t="s">
        <v>3213</v>
      </c>
      <c r="B12" s="87"/>
      <c r="C12" s="87"/>
    </row>
    <row r="13" s="54" customFormat="1" ht="72" customHeight="1" spans="1:3">
      <c r="A13" s="66" t="s">
        <v>3214</v>
      </c>
      <c r="B13" s="66"/>
      <c r="C13" s="66"/>
    </row>
    <row r="14" ht="30.95" customHeight="1" spans="1:3">
      <c r="A14" s="88"/>
      <c r="B14" s="88"/>
      <c r="C14" s="88"/>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15" sqref="B15"/>
    </sheetView>
  </sheetViews>
  <sheetFormatPr defaultColWidth="10" defaultRowHeight="13.5" outlineLevelCol="2"/>
  <cols>
    <col min="1" max="1" width="59.375" style="55" customWidth="1"/>
    <col min="2" max="3" width="25.625" style="55" customWidth="1"/>
    <col min="4" max="4" width="9.75" style="55" customWidth="1"/>
    <col min="5" max="16384" width="10" style="55"/>
  </cols>
  <sheetData>
    <row r="1" ht="24" customHeight="1"/>
    <row r="2" ht="14.25" customHeight="1" spans="1:1">
      <c r="A2" s="84"/>
    </row>
    <row r="3" ht="28.7" customHeight="1" spans="1:3">
      <c r="A3" s="78" t="s">
        <v>3215</v>
      </c>
      <c r="B3" s="78"/>
      <c r="C3" s="78"/>
    </row>
    <row r="4" s="53" customFormat="1" ht="24.95" customHeight="1" spans="1:3">
      <c r="A4" s="85"/>
      <c r="B4" s="85"/>
      <c r="C4" s="69" t="s">
        <v>2</v>
      </c>
    </row>
    <row r="5" s="53" customFormat="1" ht="32.1" customHeight="1" spans="1:3">
      <c r="A5" s="60" t="s">
        <v>3189</v>
      </c>
      <c r="B5" s="60" t="s">
        <v>3126</v>
      </c>
      <c r="C5" s="60" t="s">
        <v>3190</v>
      </c>
    </row>
    <row r="6" s="53" customFormat="1" ht="32.1" customHeight="1" spans="1:3">
      <c r="A6" s="86" t="s">
        <v>3207</v>
      </c>
      <c r="B6" s="89">
        <v>669239</v>
      </c>
      <c r="C6" s="89">
        <v>669239</v>
      </c>
    </row>
    <row r="7" s="53" customFormat="1" ht="32.1" customHeight="1" spans="1:3">
      <c r="A7" s="86" t="s">
        <v>3208</v>
      </c>
      <c r="B7" s="87">
        <v>763752</v>
      </c>
      <c r="C7" s="87">
        <v>673792.3</v>
      </c>
    </row>
    <row r="8" s="53" customFormat="1" ht="32.1" customHeight="1" spans="1:3">
      <c r="A8" s="86" t="s">
        <v>3209</v>
      </c>
      <c r="B8" s="87">
        <v>166790</v>
      </c>
      <c r="C8" s="87">
        <v>166790</v>
      </c>
    </row>
    <row r="9" s="53" customFormat="1" ht="32.1" customHeight="1" spans="1:3">
      <c r="A9" s="86" t="s">
        <v>3210</v>
      </c>
      <c r="B9" s="87">
        <v>183490</v>
      </c>
      <c r="C9" s="87">
        <v>183490</v>
      </c>
    </row>
    <row r="10" s="53" customFormat="1" ht="32.1" customHeight="1" spans="1:3">
      <c r="A10" s="86" t="s">
        <v>3211</v>
      </c>
      <c r="B10" s="87">
        <v>652539</v>
      </c>
      <c r="C10" s="87">
        <v>652539.26</v>
      </c>
    </row>
    <row r="11" s="53" customFormat="1" ht="32.1" customHeight="1" spans="1:3">
      <c r="A11" s="86" t="s">
        <v>3212</v>
      </c>
      <c r="B11" s="87"/>
      <c r="C11" s="87"/>
    </row>
    <row r="12" s="53" customFormat="1" ht="32.1" customHeight="1" spans="1:3">
      <c r="A12" s="86" t="s">
        <v>3213</v>
      </c>
      <c r="B12" s="87"/>
      <c r="C12" s="87"/>
    </row>
    <row r="13" s="54" customFormat="1" ht="65.1" customHeight="1" spans="1:3">
      <c r="A13" s="66" t="s">
        <v>3216</v>
      </c>
      <c r="B13" s="66"/>
      <c r="C13" s="66"/>
    </row>
    <row r="14" ht="30.95" customHeight="1" spans="1:3">
      <c r="A14" s="88"/>
      <c r="B14" s="88"/>
      <c r="C14" s="88"/>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C18" sqref="C18"/>
    </sheetView>
  </sheetViews>
  <sheetFormatPr defaultColWidth="10" defaultRowHeight="13.5" outlineLevelCol="2"/>
  <cols>
    <col min="1" max="1" width="59.375" style="55" customWidth="1"/>
    <col min="2" max="3" width="25.625" style="55" customWidth="1"/>
    <col min="4" max="4" width="9.75" style="55" customWidth="1"/>
    <col min="5" max="16384" width="10" style="55"/>
  </cols>
  <sheetData>
    <row r="1" ht="24" customHeight="1"/>
    <row r="2" ht="14.25" customHeight="1" spans="1:1">
      <c r="A2" s="84"/>
    </row>
    <row r="3" ht="28.7" customHeight="1" spans="1:3">
      <c r="A3" s="78" t="s">
        <v>3217</v>
      </c>
      <c r="B3" s="78"/>
      <c r="C3" s="78"/>
    </row>
    <row r="4" s="53" customFormat="1" ht="24.95" customHeight="1" spans="1:3">
      <c r="A4" s="85"/>
      <c r="B4" s="85"/>
      <c r="C4" s="69" t="s">
        <v>2</v>
      </c>
    </row>
    <row r="5" s="53" customFormat="1" ht="32.1" customHeight="1" spans="1:3">
      <c r="A5" s="60" t="s">
        <v>3189</v>
      </c>
      <c r="B5" s="60" t="s">
        <v>3126</v>
      </c>
      <c r="C5" s="60" t="s">
        <v>3190</v>
      </c>
    </row>
    <row r="6" s="53" customFormat="1" ht="32.1" customHeight="1" spans="1:3">
      <c r="A6" s="86" t="s">
        <v>3207</v>
      </c>
      <c r="B6" s="87">
        <v>197948</v>
      </c>
      <c r="C6" s="87">
        <v>197948</v>
      </c>
    </row>
    <row r="7" s="53" customFormat="1" ht="32.1" customHeight="1" spans="1:3">
      <c r="A7" s="86" t="s">
        <v>3208</v>
      </c>
      <c r="B7" s="87">
        <v>187948</v>
      </c>
      <c r="C7" s="87">
        <v>201487.74</v>
      </c>
    </row>
    <row r="8" s="53" customFormat="1" ht="32.1" customHeight="1" spans="1:3">
      <c r="A8" s="86" t="s">
        <v>3209</v>
      </c>
      <c r="B8" s="87"/>
      <c r="C8" s="87">
        <v>6700</v>
      </c>
    </row>
    <row r="9" s="53" customFormat="1" ht="32.1" customHeight="1" spans="1:3">
      <c r="A9" s="86" t="s">
        <v>3210</v>
      </c>
      <c r="B9" s="87">
        <v>3160</v>
      </c>
      <c r="C9" s="87">
        <v>3160</v>
      </c>
    </row>
    <row r="10" s="53" customFormat="1" ht="32.1" customHeight="1" spans="1:3">
      <c r="A10" s="86" t="s">
        <v>3211</v>
      </c>
      <c r="B10" s="87">
        <v>194788</v>
      </c>
      <c r="C10" s="87">
        <v>201487.74</v>
      </c>
    </row>
    <row r="11" s="53" customFormat="1" ht="32.1" customHeight="1" spans="1:3">
      <c r="A11" s="86" t="s">
        <v>3212</v>
      </c>
      <c r="B11" s="87"/>
      <c r="C11" s="87"/>
    </row>
    <row r="12" s="53" customFormat="1" ht="32.1" customHeight="1" spans="1:3">
      <c r="A12" s="86" t="s">
        <v>3213</v>
      </c>
      <c r="B12" s="87"/>
      <c r="C12" s="87"/>
    </row>
    <row r="13" s="54" customFormat="1" ht="65.1" customHeight="1" spans="1:3">
      <c r="A13" s="66" t="s">
        <v>3216</v>
      </c>
      <c r="B13" s="66"/>
      <c r="C13" s="66"/>
    </row>
    <row r="14" ht="30.95" customHeight="1" spans="1:3">
      <c r="A14" s="88"/>
      <c r="B14" s="88"/>
      <c r="C14" s="88"/>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workbookViewId="0">
      <selection activeCell="F15" sqref="F15"/>
    </sheetView>
  </sheetViews>
  <sheetFormatPr defaultColWidth="10" defaultRowHeight="13.5" outlineLevelCol="3"/>
  <cols>
    <col min="1" max="1" width="36" style="55" customWidth="1"/>
    <col min="2" max="4" width="15.625" style="55" customWidth="1"/>
    <col min="5" max="5" width="9.75" style="55" customWidth="1"/>
    <col min="6" max="16384" width="10" style="55"/>
  </cols>
  <sheetData>
    <row r="1" ht="21.95" customHeight="1"/>
    <row r="2" ht="14.25" customHeight="1" spans="1:1">
      <c r="A2" s="77"/>
    </row>
    <row r="3" ht="63" customHeight="1" spans="1:4">
      <c r="A3" s="78" t="s">
        <v>3218</v>
      </c>
      <c r="B3" s="78"/>
      <c r="C3" s="78"/>
      <c r="D3" s="78"/>
    </row>
    <row r="4" s="53" customFormat="1" ht="30" customHeight="1" spans="4:4">
      <c r="D4" s="69" t="s">
        <v>2</v>
      </c>
    </row>
    <row r="5" s="53" customFormat="1" ht="24.95" customHeight="1" spans="1:4">
      <c r="A5" s="60" t="s">
        <v>3189</v>
      </c>
      <c r="B5" s="60" t="s">
        <v>3219</v>
      </c>
      <c r="C5" s="60" t="s">
        <v>3220</v>
      </c>
      <c r="D5" s="60" t="s">
        <v>3221</v>
      </c>
    </row>
    <row r="6" s="53" customFormat="1" ht="24.95" customHeight="1" spans="1:4">
      <c r="A6" s="79" t="s">
        <v>3222</v>
      </c>
      <c r="B6" s="61" t="s">
        <v>3223</v>
      </c>
      <c r="C6" s="80">
        <f>C7+C9</f>
        <v>249991</v>
      </c>
      <c r="D6" s="80">
        <f>D7+D9</f>
        <v>220794.3</v>
      </c>
    </row>
    <row r="7" s="53" customFormat="1" ht="24.95" customHeight="1" spans="1:4">
      <c r="A7" s="81" t="s">
        <v>3224</v>
      </c>
      <c r="B7" s="61" t="s">
        <v>3175</v>
      </c>
      <c r="C7" s="82">
        <v>76501</v>
      </c>
      <c r="D7" s="82">
        <v>54004.3</v>
      </c>
    </row>
    <row r="8" s="53" customFormat="1" ht="24.95" customHeight="1" spans="1:4">
      <c r="A8" s="81" t="s">
        <v>3225</v>
      </c>
      <c r="B8" s="61" t="s">
        <v>3176</v>
      </c>
      <c r="C8" s="82">
        <v>75901</v>
      </c>
      <c r="D8" s="82">
        <v>53404.3</v>
      </c>
    </row>
    <row r="9" s="53" customFormat="1" ht="24.95" customHeight="1" spans="1:4">
      <c r="A9" s="81" t="s">
        <v>3226</v>
      </c>
      <c r="B9" s="61" t="s">
        <v>3227</v>
      </c>
      <c r="C9" s="82">
        <v>173490</v>
      </c>
      <c r="D9" s="82">
        <v>166790</v>
      </c>
    </row>
    <row r="10" s="53" customFormat="1" ht="24.95" customHeight="1" spans="1:4">
      <c r="A10" s="81" t="s">
        <v>3225</v>
      </c>
      <c r="B10" s="61" t="s">
        <v>3178</v>
      </c>
      <c r="C10" s="82">
        <v>166790</v>
      </c>
      <c r="D10" s="82">
        <v>166790</v>
      </c>
    </row>
    <row r="11" s="53" customFormat="1" ht="24.95" customHeight="1" spans="1:4">
      <c r="A11" s="79" t="s">
        <v>3228</v>
      </c>
      <c r="B11" s="61" t="s">
        <v>3229</v>
      </c>
      <c r="C11" s="82">
        <f>C12+C13</f>
        <v>216050.1</v>
      </c>
      <c r="D11" s="82">
        <f>D12+D13</f>
        <v>211900.1</v>
      </c>
    </row>
    <row r="12" s="53" customFormat="1" ht="24.95" customHeight="1" spans="1:4">
      <c r="A12" s="81" t="s">
        <v>3224</v>
      </c>
      <c r="B12" s="61" t="s">
        <v>3230</v>
      </c>
      <c r="C12" s="82">
        <v>29400.1</v>
      </c>
      <c r="D12" s="82">
        <v>28410.1</v>
      </c>
    </row>
    <row r="13" s="53" customFormat="1" ht="24.95" customHeight="1" spans="1:4">
      <c r="A13" s="81" t="s">
        <v>3226</v>
      </c>
      <c r="B13" s="61" t="s">
        <v>3231</v>
      </c>
      <c r="C13" s="82">
        <v>186650</v>
      </c>
      <c r="D13" s="82">
        <v>183490</v>
      </c>
    </row>
    <row r="14" s="53" customFormat="1" ht="24.95" customHeight="1" spans="1:4">
      <c r="A14" s="79" t="s">
        <v>3232</v>
      </c>
      <c r="B14" s="61" t="s">
        <v>3233</v>
      </c>
      <c r="C14" s="82">
        <f>C15+C16</f>
        <v>41479</v>
      </c>
      <c r="D14" s="82">
        <f>D15+D16</f>
        <v>33773</v>
      </c>
    </row>
    <row r="15" s="53" customFormat="1" ht="24.95" customHeight="1" spans="1:4">
      <c r="A15" s="81" t="s">
        <v>3224</v>
      </c>
      <c r="B15" s="61" t="s">
        <v>3234</v>
      </c>
      <c r="C15" s="82">
        <v>13764</v>
      </c>
      <c r="D15" s="82">
        <v>12074</v>
      </c>
    </row>
    <row r="16" s="53" customFormat="1" ht="24.95" customHeight="1" spans="1:4">
      <c r="A16" s="81" t="s">
        <v>3226</v>
      </c>
      <c r="B16" s="61" t="s">
        <v>3235</v>
      </c>
      <c r="C16" s="82">
        <v>27715</v>
      </c>
      <c r="D16" s="82">
        <v>21699</v>
      </c>
    </row>
    <row r="17" s="53" customFormat="1" ht="24.95" customHeight="1" spans="1:4">
      <c r="A17" s="79" t="s">
        <v>3236</v>
      </c>
      <c r="B17" s="61" t="s">
        <v>3237</v>
      </c>
      <c r="C17" s="82">
        <f>C18+C21</f>
        <v>98436.9</v>
      </c>
      <c r="D17" s="82">
        <f>D18+D21</f>
        <v>34267.3</v>
      </c>
    </row>
    <row r="18" s="53" customFormat="1" ht="24.95" customHeight="1" spans="1:4">
      <c r="A18" s="81" t="s">
        <v>3224</v>
      </c>
      <c r="B18" s="61" t="s">
        <v>3238</v>
      </c>
      <c r="C18" s="82">
        <v>20792.9</v>
      </c>
      <c r="D18" s="82">
        <v>20792.9</v>
      </c>
    </row>
    <row r="19" s="53" customFormat="1" ht="24.95" customHeight="1" spans="1:4">
      <c r="A19" s="81" t="s">
        <v>3239</v>
      </c>
      <c r="B19" s="61"/>
      <c r="C19" s="82">
        <v>19238</v>
      </c>
      <c r="D19" s="82">
        <v>19238</v>
      </c>
    </row>
    <row r="20" s="53" customFormat="1" ht="24.95" customHeight="1" spans="1:4">
      <c r="A20" s="81" t="s">
        <v>3240</v>
      </c>
      <c r="B20" s="61" t="s">
        <v>3241</v>
      </c>
      <c r="C20" s="82">
        <v>1554.9</v>
      </c>
      <c r="D20" s="82">
        <v>1554.9</v>
      </c>
    </row>
    <row r="21" s="53" customFormat="1" ht="24.95" customHeight="1" spans="1:4">
      <c r="A21" s="81" t="s">
        <v>3226</v>
      </c>
      <c r="B21" s="61" t="s">
        <v>3242</v>
      </c>
      <c r="C21" s="82">
        <v>77644</v>
      </c>
      <c r="D21" s="82">
        <v>13474.4</v>
      </c>
    </row>
    <row r="22" s="53" customFormat="1" ht="24.95" customHeight="1" spans="1:4">
      <c r="A22" s="81" t="s">
        <v>3239</v>
      </c>
      <c r="B22" s="61"/>
      <c r="C22" s="82">
        <v>68726.6</v>
      </c>
      <c r="D22" s="82">
        <v>10974</v>
      </c>
    </row>
    <row r="23" s="53" customFormat="1" ht="24.95" customHeight="1" spans="1:4">
      <c r="A23" s="81" t="s">
        <v>3243</v>
      </c>
      <c r="B23" s="61" t="s">
        <v>3244</v>
      </c>
      <c r="C23" s="82">
        <v>8917.4</v>
      </c>
      <c r="D23" s="82">
        <v>2500.4</v>
      </c>
    </row>
    <row r="24" s="53" customFormat="1" ht="24.95" customHeight="1" spans="1:4">
      <c r="A24" s="79" t="s">
        <v>3245</v>
      </c>
      <c r="B24" s="61" t="s">
        <v>3246</v>
      </c>
      <c r="C24" s="82">
        <f>C25+C26</f>
        <v>49650</v>
      </c>
      <c r="D24" s="82">
        <f>D25+D26</f>
        <v>41298</v>
      </c>
    </row>
    <row r="25" s="53" customFormat="1" ht="24.95" customHeight="1" spans="1:4">
      <c r="A25" s="81" t="s">
        <v>3224</v>
      </c>
      <c r="B25" s="61" t="s">
        <v>3247</v>
      </c>
      <c r="C25" s="82">
        <v>16331</v>
      </c>
      <c r="D25" s="82">
        <v>14238</v>
      </c>
    </row>
    <row r="26" s="53" customFormat="1" ht="24.95" customHeight="1" spans="1:4">
      <c r="A26" s="81" t="s">
        <v>3226</v>
      </c>
      <c r="B26" s="61" t="s">
        <v>3248</v>
      </c>
      <c r="C26" s="82">
        <v>33319</v>
      </c>
      <c r="D26" s="82">
        <v>27060</v>
      </c>
    </row>
    <row r="27" s="54" customFormat="1" ht="69.95" customHeight="1" spans="1:4">
      <c r="A27" s="83" t="s">
        <v>3249</v>
      </c>
      <c r="B27" s="83"/>
      <c r="C27" s="83"/>
      <c r="D27" s="83"/>
    </row>
    <row r="28" ht="24.95" customHeight="1" spans="1:4">
      <c r="A28" s="84"/>
      <c r="B28" s="84"/>
      <c r="C28" s="84"/>
      <c r="D28" s="84"/>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45"/>
  <sheetViews>
    <sheetView showGridLines="0" showZeros="0" view="pageBreakPreview" zoomScale="90" zoomScaleNormal="90" topLeftCell="B1" workbookViewId="0">
      <pane ySplit="3" topLeftCell="A4" activePane="bottomLeft" state="frozen"/>
      <selection/>
      <selection pane="bottomLeft" activeCell="C4" sqref="C4"/>
    </sheetView>
  </sheetViews>
  <sheetFormatPr defaultColWidth="9" defaultRowHeight="14.25" outlineLevelCol="6"/>
  <cols>
    <col min="1" max="1" width="14.5" style="175" customWidth="1"/>
    <col min="2" max="2" width="50.75" style="175" customWidth="1"/>
    <col min="3" max="5" width="20.625" style="175" customWidth="1"/>
    <col min="6" max="16384" width="9" style="300"/>
  </cols>
  <sheetData>
    <row r="1" ht="45" customHeight="1" spans="1:5">
      <c r="A1" s="378"/>
      <c r="B1" s="378" t="s">
        <v>136</v>
      </c>
      <c r="C1" s="378"/>
      <c r="D1" s="378"/>
      <c r="E1" s="378"/>
    </row>
    <row r="2" ht="18.95" customHeight="1" spans="2:5">
      <c r="B2" s="576"/>
      <c r="C2" s="381"/>
      <c r="D2" s="381"/>
      <c r="E2" s="577" t="s">
        <v>2</v>
      </c>
    </row>
    <row r="3" s="573" customFormat="1" ht="45" customHeight="1" spans="1:6">
      <c r="A3" s="578" t="s">
        <v>3</v>
      </c>
      <c r="B3" s="384" t="s">
        <v>4</v>
      </c>
      <c r="C3" s="194" t="s">
        <v>131</v>
      </c>
      <c r="D3" s="194" t="s">
        <v>6</v>
      </c>
      <c r="E3" s="194" t="s">
        <v>132</v>
      </c>
      <c r="F3" s="306" t="s">
        <v>8</v>
      </c>
    </row>
    <row r="4" ht="32.1" customHeight="1" spans="1:6">
      <c r="A4" s="579" t="s">
        <v>9</v>
      </c>
      <c r="B4" s="580" t="s">
        <v>10</v>
      </c>
      <c r="C4" s="495">
        <f>SUM(C5:C19)</f>
        <v>50366</v>
      </c>
      <c r="D4" s="495">
        <f>SUM(D5:D19)</f>
        <v>54809</v>
      </c>
      <c r="E4" s="487">
        <f>(D4-C4)/C4</f>
        <v>0.088214271532383</v>
      </c>
      <c r="F4" s="310" t="str">
        <f t="shared" ref="F4:F37" si="0">IF(LEN(A4)=3,"是",IF(B4&lt;&gt;"",IF(SUM(C4:D4)&lt;&gt;0,"是","否"),"是"))</f>
        <v>是</v>
      </c>
    </row>
    <row r="5" ht="32.1" customHeight="1" spans="1:6">
      <c r="A5" s="396" t="s">
        <v>11</v>
      </c>
      <c r="B5" s="581" t="s">
        <v>12</v>
      </c>
      <c r="C5" s="541">
        <v>18067</v>
      </c>
      <c r="D5" s="541">
        <v>23360</v>
      </c>
      <c r="E5" s="490">
        <f t="shared" ref="E5:E30" si="1">(D5-C5)/C5</f>
        <v>0.292965074445121</v>
      </c>
      <c r="F5" s="310" t="str">
        <f t="shared" si="0"/>
        <v>是</v>
      </c>
    </row>
    <row r="6" ht="32.1" customHeight="1" spans="1:6">
      <c r="A6" s="396" t="s">
        <v>13</v>
      </c>
      <c r="B6" s="581" t="s">
        <v>14</v>
      </c>
      <c r="C6" s="541">
        <v>1850</v>
      </c>
      <c r="D6" s="541">
        <v>2210</v>
      </c>
      <c r="E6" s="490">
        <f t="shared" si="1"/>
        <v>0.194594594594595</v>
      </c>
      <c r="F6" s="310" t="str">
        <f t="shared" si="0"/>
        <v>是</v>
      </c>
    </row>
    <row r="7" ht="32.1" customHeight="1" spans="1:6">
      <c r="A7" s="396" t="s">
        <v>15</v>
      </c>
      <c r="B7" s="581" t="s">
        <v>16</v>
      </c>
      <c r="C7" s="541">
        <v>830</v>
      </c>
      <c r="D7" s="541">
        <v>820</v>
      </c>
      <c r="E7" s="490">
        <f t="shared" si="1"/>
        <v>-0.0120481927710843</v>
      </c>
      <c r="F7" s="310" t="str">
        <f t="shared" si="0"/>
        <v>是</v>
      </c>
    </row>
    <row r="8" customFormat="1" ht="32.1" customHeight="1" spans="1:6">
      <c r="A8" s="582" t="s">
        <v>17</v>
      </c>
      <c r="B8" s="583" t="s">
        <v>18</v>
      </c>
      <c r="C8" s="541">
        <v>21</v>
      </c>
      <c r="D8" s="541">
        <v>20</v>
      </c>
      <c r="E8" s="490">
        <f t="shared" si="1"/>
        <v>-0.0476190476190476</v>
      </c>
      <c r="F8" s="310" t="str">
        <f t="shared" si="0"/>
        <v>是</v>
      </c>
    </row>
    <row r="9" ht="32.1" customHeight="1" spans="1:6">
      <c r="A9" s="396" t="s">
        <v>19</v>
      </c>
      <c r="B9" s="581" t="s">
        <v>20</v>
      </c>
      <c r="C9" s="541">
        <v>7988</v>
      </c>
      <c r="D9" s="541">
        <v>8350</v>
      </c>
      <c r="E9" s="490">
        <f t="shared" si="1"/>
        <v>0.0453179769654482</v>
      </c>
      <c r="F9" s="310" t="str">
        <f t="shared" si="0"/>
        <v>是</v>
      </c>
    </row>
    <row r="10" customFormat="1" ht="32.1" customHeight="1" spans="1:6">
      <c r="A10" s="582" t="s">
        <v>21</v>
      </c>
      <c r="B10" s="583" t="s">
        <v>22</v>
      </c>
      <c r="C10" s="541">
        <v>4300</v>
      </c>
      <c r="D10" s="541">
        <v>3600</v>
      </c>
      <c r="E10" s="490">
        <f t="shared" si="1"/>
        <v>-0.162790697674419</v>
      </c>
      <c r="F10" s="310" t="str">
        <f t="shared" si="0"/>
        <v>是</v>
      </c>
    </row>
    <row r="11" customFormat="1" ht="32.1" customHeight="1" spans="1:6">
      <c r="A11" s="582" t="s">
        <v>23</v>
      </c>
      <c r="B11" s="583" t="s">
        <v>24</v>
      </c>
      <c r="C11" s="541">
        <v>1850</v>
      </c>
      <c r="D11" s="541">
        <v>2500</v>
      </c>
      <c r="E11" s="490">
        <f t="shared" si="1"/>
        <v>0.351351351351351</v>
      </c>
      <c r="F11" s="310" t="str">
        <f t="shared" si="0"/>
        <v>是</v>
      </c>
    </row>
    <row r="12" customFormat="1" ht="32.1" customHeight="1" spans="1:6">
      <c r="A12" s="582" t="s">
        <v>25</v>
      </c>
      <c r="B12" s="583" t="s">
        <v>26</v>
      </c>
      <c r="C12" s="541">
        <v>3800</v>
      </c>
      <c r="D12" s="541">
        <v>2239</v>
      </c>
      <c r="E12" s="490">
        <f t="shared" si="1"/>
        <v>-0.410789473684211</v>
      </c>
      <c r="F12" s="310" t="str">
        <f t="shared" si="0"/>
        <v>是</v>
      </c>
    </row>
    <row r="13" customFormat="1" ht="32.1" customHeight="1" spans="1:6">
      <c r="A13" s="582" t="s">
        <v>27</v>
      </c>
      <c r="B13" s="583" t="s">
        <v>28</v>
      </c>
      <c r="C13" s="541">
        <v>2640</v>
      </c>
      <c r="D13" s="541">
        <v>3000</v>
      </c>
      <c r="E13" s="490">
        <f t="shared" si="1"/>
        <v>0.136363636363636</v>
      </c>
      <c r="F13" s="310" t="str">
        <f t="shared" si="0"/>
        <v>是</v>
      </c>
    </row>
    <row r="14" customFormat="1" ht="32.1" customHeight="1" spans="1:6">
      <c r="A14" s="582" t="s">
        <v>29</v>
      </c>
      <c r="B14" s="583" t="s">
        <v>30</v>
      </c>
      <c r="C14" s="541">
        <v>2710</v>
      </c>
      <c r="D14" s="541">
        <v>3400</v>
      </c>
      <c r="E14" s="490">
        <f t="shared" si="1"/>
        <v>0.254612546125461</v>
      </c>
      <c r="F14" s="310" t="str">
        <f t="shared" si="0"/>
        <v>是</v>
      </c>
    </row>
    <row r="15" ht="32.1" customHeight="1" spans="1:6">
      <c r="A15" s="396" t="s">
        <v>31</v>
      </c>
      <c r="B15" s="581" t="s">
        <v>32</v>
      </c>
      <c r="C15" s="584"/>
      <c r="D15" s="541">
        <v>200</v>
      </c>
      <c r="E15" s="490"/>
      <c r="F15" s="310" t="str">
        <f t="shared" si="0"/>
        <v>是</v>
      </c>
    </row>
    <row r="16" customFormat="1" ht="32.1" customHeight="1" spans="1:6">
      <c r="A16" s="582" t="s">
        <v>33</v>
      </c>
      <c r="B16" s="583" t="s">
        <v>34</v>
      </c>
      <c r="C16" s="541">
        <v>5900</v>
      </c>
      <c r="D16" s="541">
        <v>4600</v>
      </c>
      <c r="E16" s="490">
        <f t="shared" si="1"/>
        <v>-0.220338983050847</v>
      </c>
      <c r="F16" s="310" t="str">
        <f t="shared" si="0"/>
        <v>是</v>
      </c>
    </row>
    <row r="17" customFormat="1" ht="32.1" customHeight="1" spans="1:6">
      <c r="A17" s="582" t="s">
        <v>35</v>
      </c>
      <c r="B17" s="583" t="s">
        <v>36</v>
      </c>
      <c r="C17" s="541">
        <v>300</v>
      </c>
      <c r="D17" s="541">
        <v>350</v>
      </c>
      <c r="E17" s="490">
        <f t="shared" si="1"/>
        <v>0.166666666666667</v>
      </c>
      <c r="F17" s="310" t="str">
        <f t="shared" si="0"/>
        <v>是</v>
      </c>
    </row>
    <row r="18" customFormat="1" ht="32.1" customHeight="1" spans="1:6">
      <c r="A18" s="582" t="s">
        <v>37</v>
      </c>
      <c r="B18" s="583" t="s">
        <v>38</v>
      </c>
      <c r="C18" s="541">
        <v>110</v>
      </c>
      <c r="D18" s="541">
        <v>160</v>
      </c>
      <c r="E18" s="490">
        <f t="shared" si="1"/>
        <v>0.454545454545455</v>
      </c>
      <c r="F18" s="310" t="str">
        <f t="shared" si="0"/>
        <v>是</v>
      </c>
    </row>
    <row r="19" customFormat="1" ht="32.1" customHeight="1" spans="1:6">
      <c r="A19" s="658" t="s">
        <v>133</v>
      </c>
      <c r="B19" s="583" t="s">
        <v>40</v>
      </c>
      <c r="C19" s="541"/>
      <c r="D19" s="585"/>
      <c r="E19" s="490"/>
      <c r="F19" s="310" t="str">
        <f t="shared" si="0"/>
        <v>否</v>
      </c>
    </row>
    <row r="20" ht="32.1" customHeight="1" spans="1:6">
      <c r="A20" s="392" t="s">
        <v>41</v>
      </c>
      <c r="B20" s="580" t="s">
        <v>42</v>
      </c>
      <c r="C20" s="495">
        <f>SUM(C21:C28)</f>
        <v>33577</v>
      </c>
      <c r="D20" s="495">
        <f>SUM(D21:D28)</f>
        <v>32050</v>
      </c>
      <c r="E20" s="487">
        <f t="shared" si="1"/>
        <v>-0.0454775590433928</v>
      </c>
      <c r="F20" s="310" t="str">
        <f t="shared" si="0"/>
        <v>是</v>
      </c>
    </row>
    <row r="21" ht="32.1" customHeight="1" spans="1:6">
      <c r="A21" s="586" t="s">
        <v>43</v>
      </c>
      <c r="B21" s="581" t="s">
        <v>44</v>
      </c>
      <c r="C21" s="541">
        <v>1580</v>
      </c>
      <c r="D21" s="541">
        <v>1580</v>
      </c>
      <c r="E21" s="490">
        <f t="shared" si="1"/>
        <v>0</v>
      </c>
      <c r="F21" s="310" t="str">
        <f t="shared" si="0"/>
        <v>是</v>
      </c>
    </row>
    <row r="22" ht="32.1" customHeight="1" spans="1:6">
      <c r="A22" s="396" t="s">
        <v>45</v>
      </c>
      <c r="B22" s="587" t="s">
        <v>46</v>
      </c>
      <c r="C22" s="541">
        <v>500</v>
      </c>
      <c r="D22" s="541">
        <v>300</v>
      </c>
      <c r="E22" s="490">
        <f t="shared" si="1"/>
        <v>-0.4</v>
      </c>
      <c r="F22" s="310" t="str">
        <f t="shared" si="0"/>
        <v>是</v>
      </c>
    </row>
    <row r="23" ht="32.1" customHeight="1" spans="1:6">
      <c r="A23" s="396" t="s">
        <v>47</v>
      </c>
      <c r="B23" s="581" t="s">
        <v>48</v>
      </c>
      <c r="C23" s="541">
        <v>120</v>
      </c>
      <c r="D23" s="541">
        <v>600</v>
      </c>
      <c r="E23" s="490">
        <f t="shared" si="1"/>
        <v>4</v>
      </c>
      <c r="F23" s="310" t="str">
        <f t="shared" si="0"/>
        <v>是</v>
      </c>
    </row>
    <row r="24" ht="32.1" customHeight="1" spans="1:6">
      <c r="A24" s="396" t="s">
        <v>49</v>
      </c>
      <c r="B24" s="581" t="s">
        <v>50</v>
      </c>
      <c r="C24" s="584"/>
      <c r="D24" s="541"/>
      <c r="E24" s="490"/>
      <c r="F24" s="310" t="str">
        <f t="shared" si="0"/>
        <v>否</v>
      </c>
    </row>
    <row r="25" ht="32.1" customHeight="1" spans="1:6">
      <c r="A25" s="396" t="s">
        <v>51</v>
      </c>
      <c r="B25" s="581" t="s">
        <v>52</v>
      </c>
      <c r="C25" s="541">
        <v>29412</v>
      </c>
      <c r="D25" s="541">
        <v>26640</v>
      </c>
      <c r="E25" s="490">
        <f t="shared" si="1"/>
        <v>-0.0942472460220318</v>
      </c>
      <c r="F25" s="310" t="str">
        <f t="shared" si="0"/>
        <v>是</v>
      </c>
    </row>
    <row r="26" customFormat="1" ht="32.1" customHeight="1" spans="1:6">
      <c r="A26" s="582" t="s">
        <v>53</v>
      </c>
      <c r="B26" s="583" t="s">
        <v>54</v>
      </c>
      <c r="C26" s="541">
        <v>15</v>
      </c>
      <c r="D26" s="541"/>
      <c r="E26" s="490">
        <f t="shared" si="1"/>
        <v>-1</v>
      </c>
      <c r="F26" s="310" t="str">
        <f t="shared" si="0"/>
        <v>是</v>
      </c>
    </row>
    <row r="27" ht="32.1" customHeight="1" spans="1:6">
      <c r="A27" s="396" t="s">
        <v>55</v>
      </c>
      <c r="B27" s="581" t="s">
        <v>56</v>
      </c>
      <c r="C27" s="541">
        <v>450</v>
      </c>
      <c r="D27" s="541">
        <v>430</v>
      </c>
      <c r="E27" s="490">
        <f t="shared" si="1"/>
        <v>-0.0444444444444444</v>
      </c>
      <c r="F27" s="310" t="str">
        <f t="shared" si="0"/>
        <v>是</v>
      </c>
    </row>
    <row r="28" ht="32.1" customHeight="1" spans="1:6">
      <c r="A28" s="396" t="s">
        <v>57</v>
      </c>
      <c r="B28" s="581" t="s">
        <v>58</v>
      </c>
      <c r="C28" s="541">
        <v>1500</v>
      </c>
      <c r="D28" s="541">
        <v>2500</v>
      </c>
      <c r="E28" s="490">
        <f t="shared" si="1"/>
        <v>0.666666666666667</v>
      </c>
      <c r="F28" s="310" t="str">
        <f t="shared" si="0"/>
        <v>是</v>
      </c>
    </row>
    <row r="29" ht="32.1" customHeight="1" spans="1:6">
      <c r="A29" s="396"/>
      <c r="B29" s="581"/>
      <c r="C29" s="588"/>
      <c r="D29" s="589"/>
      <c r="E29" s="490"/>
      <c r="F29" s="310" t="str">
        <f t="shared" si="0"/>
        <v>是</v>
      </c>
    </row>
    <row r="30" s="380" customFormat="1" ht="32.1" customHeight="1" spans="1:6">
      <c r="A30" s="590"/>
      <c r="B30" s="591" t="s">
        <v>137</v>
      </c>
      <c r="C30" s="495">
        <f>C4+C20</f>
        <v>83943</v>
      </c>
      <c r="D30" s="495">
        <f>D4+D20</f>
        <v>86859</v>
      </c>
      <c r="E30" s="487">
        <f t="shared" si="1"/>
        <v>0.0347378578321004</v>
      </c>
      <c r="F30" s="310" t="str">
        <f t="shared" si="0"/>
        <v>是</v>
      </c>
    </row>
    <row r="31" ht="32.1" customHeight="1" spans="1:6">
      <c r="A31" s="392">
        <v>105</v>
      </c>
      <c r="B31" s="212" t="s">
        <v>60</v>
      </c>
      <c r="C31" s="588"/>
      <c r="D31" s="495"/>
      <c r="E31" s="592"/>
      <c r="F31" s="310" t="str">
        <f t="shared" si="0"/>
        <v>是</v>
      </c>
    </row>
    <row r="32" ht="32.1" customHeight="1" spans="1:6">
      <c r="A32" s="593">
        <v>110</v>
      </c>
      <c r="B32" s="594" t="s">
        <v>61</v>
      </c>
      <c r="C32" s="495">
        <f>SUM(C33:C40)</f>
        <v>28092</v>
      </c>
      <c r="D32" s="495">
        <f>SUM(D33:D40)</f>
        <v>23080</v>
      </c>
      <c r="E32" s="592"/>
      <c r="F32" s="310" t="str">
        <f t="shared" si="0"/>
        <v>是</v>
      </c>
    </row>
    <row r="33" ht="32.1" customHeight="1" spans="1:6">
      <c r="A33" s="427">
        <v>11001</v>
      </c>
      <c r="B33" s="363" t="s">
        <v>62</v>
      </c>
      <c r="C33" s="541">
        <v>2158</v>
      </c>
      <c r="D33" s="541">
        <v>2228</v>
      </c>
      <c r="E33" s="595"/>
      <c r="F33" s="310" t="str">
        <f t="shared" si="0"/>
        <v>是</v>
      </c>
    </row>
    <row r="34" ht="32.1" customHeight="1" spans="1:7">
      <c r="A34" s="427"/>
      <c r="B34" s="363" t="s">
        <v>63</v>
      </c>
      <c r="C34" s="589">
        <v>15955</v>
      </c>
      <c r="D34" s="589">
        <v>17416</v>
      </c>
      <c r="E34" s="595"/>
      <c r="F34" s="310" t="str">
        <f t="shared" si="0"/>
        <v>是</v>
      </c>
      <c r="G34" s="596"/>
    </row>
    <row r="35" ht="32.1" customHeight="1" spans="1:6">
      <c r="A35" s="427">
        <v>11006</v>
      </c>
      <c r="B35" s="363" t="s">
        <v>135</v>
      </c>
      <c r="C35" s="589"/>
      <c r="D35" s="589"/>
      <c r="E35" s="595"/>
      <c r="F35" s="310" t="str">
        <f t="shared" si="0"/>
        <v>否</v>
      </c>
    </row>
    <row r="36" ht="32.1" customHeight="1" spans="1:6">
      <c r="A36" s="427">
        <v>11008</v>
      </c>
      <c r="B36" s="363" t="s">
        <v>64</v>
      </c>
      <c r="C36" s="541">
        <v>2110</v>
      </c>
      <c r="D36" s="541">
        <v>650</v>
      </c>
      <c r="E36" s="595"/>
      <c r="F36" s="310" t="str">
        <f t="shared" si="0"/>
        <v>是</v>
      </c>
    </row>
    <row r="37" ht="32.1" customHeight="1" spans="1:6">
      <c r="A37" s="427">
        <v>11009</v>
      </c>
      <c r="B37" s="363" t="s">
        <v>65</v>
      </c>
      <c r="C37" s="541">
        <v>7869</v>
      </c>
      <c r="D37" s="541">
        <v>2400</v>
      </c>
      <c r="E37" s="595"/>
      <c r="F37" s="310" t="str">
        <f t="shared" si="0"/>
        <v>是</v>
      </c>
    </row>
    <row r="38" customFormat="1" ht="32.1" customHeight="1" spans="1:7">
      <c r="A38" s="597">
        <v>10011</v>
      </c>
      <c r="B38" s="598" t="s">
        <v>66</v>
      </c>
      <c r="C38" s="599"/>
      <c r="D38" s="505"/>
      <c r="E38" s="595"/>
      <c r="F38" s="600"/>
      <c r="G38" s="189"/>
    </row>
    <row r="39" s="574" customFormat="1" ht="18.75" hidden="1" spans="1:6">
      <c r="A39" s="601">
        <v>11013</v>
      </c>
      <c r="B39" s="602" t="s">
        <v>67</v>
      </c>
      <c r="C39" s="603">
        <v>0</v>
      </c>
      <c r="D39" s="604"/>
      <c r="E39" s="605"/>
      <c r="F39" s="310" t="str">
        <f t="shared" ref="F39:F41" si="2">IF(LEN(A39)=3,"是",IF(B39&lt;&gt;"",IF(SUM(C39:D39)&lt;&gt;0,"是","否"),"是"))</f>
        <v>否</v>
      </c>
    </row>
    <row r="40" s="575" customFormat="1" ht="32.1" customHeight="1" spans="1:6">
      <c r="A40" s="427">
        <v>11015</v>
      </c>
      <c r="B40" s="369" t="s">
        <v>68</v>
      </c>
      <c r="C40" s="588"/>
      <c r="D40" s="541">
        <v>386</v>
      </c>
      <c r="E40" s="606"/>
      <c r="F40" s="310" t="str">
        <f t="shared" si="2"/>
        <v>是</v>
      </c>
    </row>
    <row r="41" ht="32.1" customHeight="1" spans="1:6">
      <c r="A41" s="607"/>
      <c r="B41" s="608" t="s">
        <v>69</v>
      </c>
      <c r="C41" s="495">
        <f>C30+C32</f>
        <v>112035</v>
      </c>
      <c r="D41" s="495">
        <f>D30+D32</f>
        <v>109939</v>
      </c>
      <c r="E41" s="592"/>
      <c r="F41" s="310" t="str">
        <f t="shared" si="2"/>
        <v>是</v>
      </c>
    </row>
    <row r="42" spans="4:4">
      <c r="D42" s="609"/>
    </row>
    <row r="43" spans="4:4">
      <c r="D43" s="609"/>
    </row>
    <row r="44" spans="4:4">
      <c r="D44" s="609"/>
    </row>
    <row r="45" spans="4:4">
      <c r="D45" s="609"/>
    </row>
  </sheetData>
  <autoFilter ref="A3:F41">
    <filterColumn colId="5">
      <customFilters>
        <customFilter operator="equal" val="是"/>
      </customFilters>
    </filterColumn>
    <extLst/>
  </autoFilter>
  <mergeCells count="1">
    <mergeCell ref="B1:E1"/>
  </mergeCells>
  <conditionalFormatting sqref="E2">
    <cfRule type="cellIs" dxfId="0" priority="41" stopIfTrue="1" operator="lessThanOrEqual">
      <formula>-1</formula>
    </cfRule>
  </conditionalFormatting>
  <conditionalFormatting sqref="C4:D4">
    <cfRule type="expression" dxfId="1" priority="21" stopIfTrue="1">
      <formula>"len($A:$A)=3"</formula>
    </cfRule>
    <cfRule type="expression" dxfId="1" priority="22" stopIfTrue="1">
      <formula>"len($A:$A)=3"</formula>
    </cfRule>
  </conditionalFormatting>
  <conditionalFormatting sqref="C20:D20">
    <cfRule type="expression" dxfId="1" priority="19" stopIfTrue="1">
      <formula>"len($A:$A)=3"</formula>
    </cfRule>
    <cfRule type="expression" dxfId="1" priority="20" stopIfTrue="1">
      <formula>"len($A:$A)=3"</formula>
    </cfRule>
  </conditionalFormatting>
  <conditionalFormatting sqref="C30:D30">
    <cfRule type="expression" dxfId="1" priority="17" stopIfTrue="1">
      <formula>"len($A:$A)=3"</formula>
    </cfRule>
    <cfRule type="expression" dxfId="1" priority="18" stopIfTrue="1">
      <formula>"len($A:$A)=3"</formula>
    </cfRule>
  </conditionalFormatting>
  <conditionalFormatting sqref="A31:B31">
    <cfRule type="expression" dxfId="1" priority="45" stopIfTrue="1">
      <formula>"len($A:$A)=3"</formula>
    </cfRule>
  </conditionalFormatting>
  <conditionalFormatting sqref="C31">
    <cfRule type="expression" dxfId="1" priority="28" stopIfTrue="1">
      <formula>"len($A:$A)=3"</formula>
    </cfRule>
    <cfRule type="expression" dxfId="1" priority="29" stopIfTrue="1">
      <formula>"len($A:$A)=3"</formula>
    </cfRule>
  </conditionalFormatting>
  <conditionalFormatting sqref="C32:D32">
    <cfRule type="expression" dxfId="1" priority="15" stopIfTrue="1">
      <formula>"len($A:$A)=3"</formula>
    </cfRule>
    <cfRule type="expression" dxfId="1" priority="16" stopIfTrue="1">
      <formula>"len($A:$A)=3"</formula>
    </cfRule>
  </conditionalFormatting>
  <conditionalFormatting sqref="D33">
    <cfRule type="expression" dxfId="1" priority="8" stopIfTrue="1">
      <formula>"len($A:$A)=3"</formula>
    </cfRule>
    <cfRule type="expression" dxfId="1" priority="7" stopIfTrue="1">
      <formula>"len($A:$A)=3"</formula>
    </cfRule>
    <cfRule type="expression" dxfId="1" priority="6" stopIfTrue="1">
      <formula>"len($A:$A)=3"</formula>
    </cfRule>
    <cfRule type="expression" dxfId="1" priority="5" stopIfTrue="1">
      <formula>"len($A:$A)=3"</formula>
    </cfRule>
  </conditionalFormatting>
  <conditionalFormatting sqref="D36">
    <cfRule type="expression" dxfId="1" priority="4" stopIfTrue="1">
      <formula>"len($A:$A)=3"</formula>
    </cfRule>
  </conditionalFormatting>
  <conditionalFormatting sqref="A38:B38">
    <cfRule type="expression" dxfId="1" priority="23" stopIfTrue="1">
      <formula>"len($A:$A)=3"</formula>
    </cfRule>
  </conditionalFormatting>
  <conditionalFormatting sqref="D38">
    <cfRule type="expression" dxfId="1" priority="24" stopIfTrue="1">
      <formula>"len($A:$A)=3"</formula>
    </cfRule>
  </conditionalFormatting>
  <conditionalFormatting sqref="F38">
    <cfRule type="cellIs" dxfId="2" priority="26" stopIfTrue="1" operator="lessThan">
      <formula>0</formula>
    </cfRule>
    <cfRule type="cellIs" dxfId="2" priority="27" stopIfTrue="1" operator="lessThan">
      <formula>0</formula>
    </cfRule>
  </conditionalFormatting>
  <conditionalFormatting sqref="D40">
    <cfRule type="expression" dxfId="1" priority="2" stopIfTrue="1">
      <formula>"len($A:$A)=3"</formula>
    </cfRule>
    <cfRule type="expression" dxfId="1" priority="1" stopIfTrue="1">
      <formula>"len($A:$A)=3"</formula>
    </cfRule>
  </conditionalFormatting>
  <conditionalFormatting sqref="C41">
    <cfRule type="expression" dxfId="1" priority="13" stopIfTrue="1">
      <formula>"len($A:$A)=3"</formula>
    </cfRule>
    <cfRule type="expression" dxfId="1" priority="14" stopIfTrue="1">
      <formula>"len($A:$A)=3"</formula>
    </cfRule>
  </conditionalFormatting>
  <conditionalFormatting sqref="B4:B6">
    <cfRule type="expression" dxfId="1" priority="40" stopIfTrue="1">
      <formula>"len($A:$A)=3"</formula>
    </cfRule>
  </conditionalFormatting>
  <conditionalFormatting sqref="B7:B8">
    <cfRule type="expression" dxfId="1" priority="39" stopIfTrue="1">
      <formula>"len($A:$A)=3"</formula>
    </cfRule>
  </conditionalFormatting>
  <conditionalFormatting sqref="B39:B40">
    <cfRule type="expression" dxfId="1" priority="31" stopIfTrue="1">
      <formula>"len($A:$A)=3"</formula>
    </cfRule>
    <cfRule type="expression" dxfId="1" priority="32" stopIfTrue="1">
      <formula>"len($A:$A)=3"</formula>
    </cfRule>
  </conditionalFormatting>
  <conditionalFormatting sqref="C39:C40">
    <cfRule type="expression" dxfId="1" priority="42" stopIfTrue="1">
      <formula>"len($A:$A)=3"</formula>
    </cfRule>
  </conditionalFormatting>
  <conditionalFormatting sqref="D5:D6">
    <cfRule type="expression" dxfId="1" priority="12" stopIfTrue="1">
      <formula>"len($A:$A)=3"</formula>
    </cfRule>
  </conditionalFormatting>
  <conditionalFormatting sqref="D5:D18">
    <cfRule type="expression" dxfId="1" priority="10" stopIfTrue="1">
      <formula>"len($A:$A)=3"</formula>
    </cfRule>
  </conditionalFormatting>
  <conditionalFormatting sqref="D7:D8">
    <cfRule type="expression" dxfId="1" priority="11" stopIfTrue="1">
      <formula>"len($A:$A)=3"</formula>
    </cfRule>
  </conditionalFormatting>
  <conditionalFormatting sqref="D21:D28">
    <cfRule type="expression" dxfId="1" priority="9" stopIfTrue="1">
      <formula>"len($A:$A)=3"</formula>
    </cfRule>
  </conditionalFormatting>
  <conditionalFormatting sqref="D36:D37">
    <cfRule type="expression" dxfId="1" priority="3" stopIfTrue="1">
      <formula>"len($A:$A)=3"</formula>
    </cfRule>
  </conditionalFormatting>
  <conditionalFormatting sqref="A4:B28">
    <cfRule type="expression" dxfId="1" priority="38" stopIfTrue="1">
      <formula>"len($A:$A)=3"</formula>
    </cfRule>
  </conditionalFormatting>
  <conditionalFormatting sqref="F4:F37 F39:F59">
    <cfRule type="cellIs" dxfId="2" priority="37" stopIfTrue="1" operator="lessThan">
      <formula>0</formula>
    </cfRule>
  </conditionalFormatting>
  <conditionalFormatting sqref="A29:C29 C40 D41:D45 B41:B59 C42:C59">
    <cfRule type="expression" dxfId="1" priority="46" stopIfTrue="1">
      <formula>"len($A:$A)=3"</formula>
    </cfRule>
  </conditionalFormatting>
  <conditionalFormatting sqref="B29:C29 B31 C39:C40">
    <cfRule type="expression" dxfId="1" priority="47" stopIfTrue="1">
      <formula>"len($A:$A)=3"</formula>
    </cfRule>
  </conditionalFormatting>
  <conditionalFormatting sqref="A32:B32 A35:B35">
    <cfRule type="expression" dxfId="1" priority="35" stopIfTrue="1">
      <formula>"len($A:$A)=3"</formula>
    </cfRule>
  </conditionalFormatting>
  <conditionalFormatting sqref="B32:B34 B40">
    <cfRule type="expression" dxfId="1" priority="36" stopIfTrue="1">
      <formula>"len($A:$A)=3"</formula>
    </cfRule>
  </conditionalFormatting>
  <conditionalFormatting sqref="A33:B34">
    <cfRule type="expression" dxfId="1" priority="34" stopIfTrue="1">
      <formula>"len($A:$A)=3"</formula>
    </cfRule>
  </conditionalFormatting>
  <conditionalFormatting sqref="A36:B37 A39:B45">
    <cfRule type="expression" dxfId="1" priority="33" stopIfTrue="1">
      <formula>"len($A:$A)=3"</formula>
    </cfRule>
  </conditionalFormatting>
  <conditionalFormatting sqref="A39:B40">
    <cfRule type="expression" dxfId="1" priority="3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E19" sqref="E19"/>
    </sheetView>
  </sheetViews>
  <sheetFormatPr defaultColWidth="8.875" defaultRowHeight="13.5" outlineLevelCol="5"/>
  <cols>
    <col min="1" max="1" width="8.875" style="55"/>
    <col min="2" max="2" width="49.375" style="55" customWidth="1"/>
    <col min="3" max="6" width="20.625" style="55" customWidth="1"/>
    <col min="7" max="16384" width="8.875" style="55"/>
  </cols>
  <sheetData>
    <row r="1" spans="1:1">
      <c r="A1" s="67"/>
    </row>
    <row r="2" ht="45" customHeight="1" spans="1:6">
      <c r="A2" s="56" t="s">
        <v>3250</v>
      </c>
      <c r="B2" s="56"/>
      <c r="C2" s="56"/>
      <c r="D2" s="56"/>
      <c r="E2" s="56"/>
      <c r="F2" s="56"/>
    </row>
    <row r="3" s="53" customFormat="1" ht="18" customHeight="1" spans="2:6">
      <c r="B3" s="68" t="s">
        <v>2</v>
      </c>
      <c r="C3" s="69"/>
      <c r="D3" s="69"/>
      <c r="E3" s="69"/>
      <c r="F3" s="69"/>
    </row>
    <row r="4" s="53" customFormat="1" ht="30" customHeight="1" spans="1:6">
      <c r="A4" s="59" t="s">
        <v>4</v>
      </c>
      <c r="B4" s="59"/>
      <c r="C4" s="60" t="s">
        <v>3173</v>
      </c>
      <c r="D4" s="60" t="s">
        <v>3220</v>
      </c>
      <c r="E4" s="60" t="s">
        <v>3221</v>
      </c>
      <c r="F4" s="60" t="s">
        <v>3251</v>
      </c>
    </row>
    <row r="5" s="53" customFormat="1" ht="30" customHeight="1" spans="1:6">
      <c r="A5" s="70" t="s">
        <v>3252</v>
      </c>
      <c r="B5" s="70"/>
      <c r="C5" s="61" t="s">
        <v>3174</v>
      </c>
      <c r="D5" s="71">
        <f>D6+D7</f>
        <v>1321396</v>
      </c>
      <c r="E5" s="71">
        <f>E6+E7</f>
        <v>1055063</v>
      </c>
      <c r="F5" s="71">
        <f>F6+F7</f>
        <v>266333</v>
      </c>
    </row>
    <row r="6" s="53" customFormat="1" ht="30" customHeight="1" spans="1:6">
      <c r="A6" s="72" t="s">
        <v>3253</v>
      </c>
      <c r="B6" s="72"/>
      <c r="C6" s="61" t="s">
        <v>3175</v>
      </c>
      <c r="D6" s="71">
        <v>446116</v>
      </c>
      <c r="E6" s="71">
        <v>381270.7</v>
      </c>
      <c r="F6" s="71">
        <v>64845.26</v>
      </c>
    </row>
    <row r="7" s="53" customFormat="1" ht="30" customHeight="1" spans="1:6">
      <c r="A7" s="72" t="s">
        <v>3254</v>
      </c>
      <c r="B7" s="72"/>
      <c r="C7" s="61" t="s">
        <v>3176</v>
      </c>
      <c r="D7" s="71">
        <v>875280</v>
      </c>
      <c r="E7" s="71">
        <v>673792.3</v>
      </c>
      <c r="F7" s="71">
        <v>201487.74</v>
      </c>
    </row>
    <row r="8" s="53" customFormat="1" ht="30" customHeight="1" spans="1:6">
      <c r="A8" s="73" t="s">
        <v>3255</v>
      </c>
      <c r="B8" s="73"/>
      <c r="C8" s="61" t="s">
        <v>3177</v>
      </c>
      <c r="D8" s="74"/>
      <c r="E8" s="74"/>
      <c r="F8" s="74"/>
    </row>
    <row r="9" s="53" customFormat="1" ht="30" customHeight="1" spans="1:6">
      <c r="A9" s="72" t="s">
        <v>3253</v>
      </c>
      <c r="B9" s="72"/>
      <c r="C9" s="61" t="s">
        <v>3178</v>
      </c>
      <c r="D9" s="74"/>
      <c r="E9" s="74"/>
      <c r="F9" s="74"/>
    </row>
    <row r="10" s="53" customFormat="1" ht="30" customHeight="1" spans="1:6">
      <c r="A10" s="72" t="s">
        <v>3254</v>
      </c>
      <c r="B10" s="72"/>
      <c r="C10" s="61" t="s">
        <v>3179</v>
      </c>
      <c r="D10" s="74"/>
      <c r="E10" s="74"/>
      <c r="F10" s="74"/>
    </row>
    <row r="11" s="54" customFormat="1" ht="41.1" customHeight="1" spans="1:6">
      <c r="A11" s="66" t="s">
        <v>3256</v>
      </c>
      <c r="B11" s="66"/>
      <c r="C11" s="66"/>
      <c r="D11" s="66"/>
      <c r="E11" s="66"/>
      <c r="F11" s="66"/>
    </row>
    <row r="14" ht="19.5" spans="1:1">
      <c r="A14" s="75"/>
    </row>
    <row r="15" ht="18.95" customHeight="1" spans="1:1">
      <c r="A15" s="76"/>
    </row>
    <row r="16" ht="29.1" customHeight="1"/>
    <row r="17" ht="29.1" customHeight="1"/>
    <row r="18" ht="29.1" customHeight="1"/>
    <row r="19" ht="29.1" customHeight="1"/>
    <row r="20" ht="30" customHeight="1" spans="1:1">
      <c r="A20" s="76"/>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eaderFooter>
    <oddFooter>&amp;C&amp;16- &amp;P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workbookViewId="0">
      <selection activeCell="D13" sqref="D13"/>
    </sheetView>
  </sheetViews>
  <sheetFormatPr defaultColWidth="8.875" defaultRowHeight="13.5" outlineLevelCol="5"/>
  <cols>
    <col min="1" max="1" width="8.875" style="55"/>
    <col min="2" max="6" width="24.25" style="55" customWidth="1"/>
    <col min="7" max="16384" width="8.875" style="55"/>
  </cols>
  <sheetData>
    <row r="1" ht="24" customHeight="1"/>
    <row r="2" ht="27" spans="1:6">
      <c r="A2" s="56" t="s">
        <v>3257</v>
      </c>
      <c r="B2" s="57"/>
      <c r="C2" s="57"/>
      <c r="D2" s="57"/>
      <c r="E2" s="57"/>
      <c r="F2" s="57"/>
    </row>
    <row r="3" ht="23.1" customHeight="1" spans="1:6">
      <c r="A3" s="58" t="s">
        <v>2</v>
      </c>
      <c r="B3" s="58"/>
      <c r="C3" s="58"/>
      <c r="D3" s="58"/>
      <c r="E3" s="58"/>
      <c r="F3" s="58"/>
    </row>
    <row r="4" s="53" customFormat="1" ht="30" customHeight="1" spans="1:6">
      <c r="A4" s="59" t="s">
        <v>3258</v>
      </c>
      <c r="B4" s="60" t="s">
        <v>3129</v>
      </c>
      <c r="C4" s="60" t="s">
        <v>3259</v>
      </c>
      <c r="D4" s="60" t="s">
        <v>3260</v>
      </c>
      <c r="E4" s="60" t="s">
        <v>3261</v>
      </c>
      <c r="F4" s="60" t="s">
        <v>3262</v>
      </c>
    </row>
    <row r="5" s="53" customFormat="1" ht="45" customHeight="1" spans="1:6">
      <c r="A5" s="61">
        <v>1</v>
      </c>
      <c r="B5" s="62"/>
      <c r="C5" s="62"/>
      <c r="D5" s="62"/>
      <c r="E5" s="62"/>
      <c r="F5" s="62"/>
    </row>
    <row r="6" s="53" customFormat="1" ht="45" customHeight="1" spans="1:6">
      <c r="A6" s="61">
        <v>2</v>
      </c>
      <c r="B6" s="62"/>
      <c r="C6" s="62"/>
      <c r="D6" s="62"/>
      <c r="E6" s="62"/>
      <c r="F6" s="62"/>
    </row>
    <row r="7" s="53" customFormat="1" ht="45" customHeight="1" spans="1:6">
      <c r="A7" s="61">
        <v>3</v>
      </c>
      <c r="B7" s="62"/>
      <c r="C7" s="62"/>
      <c r="D7" s="62"/>
      <c r="E7" s="62"/>
      <c r="F7" s="62"/>
    </row>
    <row r="8" s="53" customFormat="1" ht="45" customHeight="1" spans="1:6">
      <c r="A8" s="63" t="s">
        <v>2486</v>
      </c>
      <c r="B8" s="64"/>
      <c r="C8" s="64"/>
      <c r="D8" s="64"/>
      <c r="E8" s="64"/>
      <c r="F8" s="65"/>
    </row>
    <row r="9" s="54" customFormat="1" ht="33" customHeight="1" spans="1:6">
      <c r="A9" s="66" t="s">
        <v>3263</v>
      </c>
      <c r="B9" s="66"/>
      <c r="C9" s="66"/>
      <c r="D9" s="66"/>
      <c r="E9" s="66"/>
      <c r="F9" s="66"/>
    </row>
  </sheetData>
  <mergeCells count="4">
    <mergeCell ref="A2:F2"/>
    <mergeCell ref="A3:F3"/>
    <mergeCell ref="A8:F8"/>
    <mergeCell ref="A9:F9"/>
  </mergeCells>
  <printOptions horizontalCentered="1"/>
  <pageMargins left="0.708333333333333" right="0.708333333333333" top="0.751388888888889" bottom="0.751388888888889" header="0.306944444444444" footer="0.306944444444444"/>
  <pageSetup paperSize="9" fitToHeight="200" orientation="landscape"/>
  <headerFooter>
    <oddFooter>&amp;C&amp;16- &amp;P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85"/>
  <sheetViews>
    <sheetView workbookViewId="0">
      <selection activeCell="L8" sqref="L8"/>
    </sheetView>
  </sheetViews>
  <sheetFormatPr defaultColWidth="8" defaultRowHeight="11.25"/>
  <cols>
    <col min="1" max="1" width="25.375" style="9" customWidth="1"/>
    <col min="2" max="2" width="36.125" style="9" customWidth="1"/>
    <col min="3" max="3" width="16" style="9" customWidth="1"/>
    <col min="4" max="4" width="15.75" style="9" customWidth="1"/>
    <col min="5" max="5" width="24.75" style="9" customWidth="1"/>
    <col min="6" max="6" width="13.125" style="10" customWidth="1"/>
    <col min="7" max="7" width="13" style="10" customWidth="1"/>
    <col min="8" max="9" width="13.375" style="10" customWidth="1"/>
    <col min="10" max="10" width="29" style="9" customWidth="1"/>
    <col min="11" max="16384" width="8" style="9"/>
  </cols>
  <sheetData>
    <row r="2" ht="39" customHeight="1" spans="1:10">
      <c r="A2" s="11" t="s">
        <v>3264</v>
      </c>
      <c r="B2" s="11"/>
      <c r="C2" s="11"/>
      <c r="D2" s="11"/>
      <c r="E2" s="11"/>
      <c r="F2" s="11"/>
      <c r="G2" s="11"/>
      <c r="H2" s="11"/>
      <c r="I2" s="11"/>
      <c r="J2" s="11"/>
    </row>
    <row r="3" ht="23.1" customHeight="1" spans="1:1">
      <c r="A3" s="12"/>
    </row>
    <row r="4" s="7" customFormat="1" ht="44.25" customHeight="1" spans="1:10">
      <c r="A4" s="13" t="s">
        <v>3265</v>
      </c>
      <c r="B4" s="13" t="s">
        <v>3266</v>
      </c>
      <c r="C4" s="13" t="s">
        <v>3267</v>
      </c>
      <c r="D4" s="13" t="s">
        <v>3268</v>
      </c>
      <c r="E4" s="13" t="s">
        <v>3269</v>
      </c>
      <c r="F4" s="13" t="s">
        <v>3270</v>
      </c>
      <c r="G4" s="13" t="s">
        <v>3271</v>
      </c>
      <c r="H4" s="13" t="s">
        <v>3272</v>
      </c>
      <c r="I4" s="13" t="s">
        <v>3273</v>
      </c>
      <c r="J4" s="13" t="s">
        <v>3274</v>
      </c>
    </row>
    <row r="5" ht="35.1" customHeight="1" spans="1:10">
      <c r="A5" s="14">
        <v>1</v>
      </c>
      <c r="B5" s="14">
        <v>2</v>
      </c>
      <c r="C5" s="14">
        <v>3</v>
      </c>
      <c r="D5" s="14">
        <v>4</v>
      </c>
      <c r="E5" s="14">
        <v>5</v>
      </c>
      <c r="F5" s="14">
        <v>6</v>
      </c>
      <c r="G5" s="14">
        <v>7</v>
      </c>
      <c r="H5" s="14">
        <v>8</v>
      </c>
      <c r="I5" s="14">
        <v>9</v>
      </c>
      <c r="J5" s="14">
        <v>10</v>
      </c>
    </row>
    <row r="6" ht="35.1" customHeight="1" spans="1:10">
      <c r="A6" s="15" t="s">
        <v>3275</v>
      </c>
      <c r="B6" s="15"/>
      <c r="C6" s="15"/>
      <c r="D6" s="15"/>
      <c r="E6" s="16"/>
      <c r="F6" s="16"/>
      <c r="G6" s="16"/>
      <c r="H6" s="16"/>
      <c r="I6" s="16"/>
      <c r="J6" s="16"/>
    </row>
    <row r="7" ht="35.1" customHeight="1" spans="1:10">
      <c r="A7" s="16" t="s">
        <v>3276</v>
      </c>
      <c r="B7" s="17" t="s">
        <v>3277</v>
      </c>
      <c r="C7" s="18" t="s">
        <v>3278</v>
      </c>
      <c r="D7" s="19" t="s">
        <v>3279</v>
      </c>
      <c r="E7" s="19" t="s">
        <v>3280</v>
      </c>
      <c r="F7" s="19" t="s">
        <v>3281</v>
      </c>
      <c r="G7" s="19" t="s">
        <v>3282</v>
      </c>
      <c r="H7" s="19" t="s">
        <v>3283</v>
      </c>
      <c r="I7" s="19" t="s">
        <v>3284</v>
      </c>
      <c r="J7" s="18" t="s">
        <v>3285</v>
      </c>
    </row>
    <row r="8" ht="35.1" customHeight="1" spans="1:10">
      <c r="A8" s="16"/>
      <c r="B8" s="17"/>
      <c r="C8" s="18" t="s">
        <v>3278</v>
      </c>
      <c r="D8" s="19" t="s">
        <v>3279</v>
      </c>
      <c r="E8" s="19" t="s">
        <v>3286</v>
      </c>
      <c r="F8" s="19" t="s">
        <v>3281</v>
      </c>
      <c r="G8" s="19" t="s">
        <v>3287</v>
      </c>
      <c r="H8" s="19" t="s">
        <v>3288</v>
      </c>
      <c r="I8" s="19" t="s">
        <v>3284</v>
      </c>
      <c r="J8" s="18" t="s">
        <v>3289</v>
      </c>
    </row>
    <row r="9" ht="35.1" customHeight="1" spans="1:10">
      <c r="A9" s="16"/>
      <c r="B9" s="17"/>
      <c r="C9" s="18" t="s">
        <v>3278</v>
      </c>
      <c r="D9" s="19" t="s">
        <v>3279</v>
      </c>
      <c r="E9" s="19" t="s">
        <v>3290</v>
      </c>
      <c r="F9" s="19" t="s">
        <v>3281</v>
      </c>
      <c r="G9" s="19" t="s">
        <v>3291</v>
      </c>
      <c r="H9" s="19" t="s">
        <v>3288</v>
      </c>
      <c r="I9" s="19" t="s">
        <v>3284</v>
      </c>
      <c r="J9" s="18" t="s">
        <v>3292</v>
      </c>
    </row>
    <row r="10" ht="35.1" customHeight="1" spans="1:10">
      <c r="A10" s="16"/>
      <c r="B10" s="17"/>
      <c r="C10" s="18" t="s">
        <v>3278</v>
      </c>
      <c r="D10" s="19" t="s">
        <v>3279</v>
      </c>
      <c r="E10" s="19" t="s">
        <v>3293</v>
      </c>
      <c r="F10" s="19" t="s">
        <v>3281</v>
      </c>
      <c r="G10" s="19" t="s">
        <v>3287</v>
      </c>
      <c r="H10" s="19" t="s">
        <v>3288</v>
      </c>
      <c r="I10" s="19" t="s">
        <v>3284</v>
      </c>
      <c r="J10" s="18" t="s">
        <v>3294</v>
      </c>
    </row>
    <row r="11" ht="35.1" customHeight="1" spans="1:10">
      <c r="A11" s="16"/>
      <c r="B11" s="17"/>
      <c r="C11" s="18" t="s">
        <v>3278</v>
      </c>
      <c r="D11" s="19" t="s">
        <v>3295</v>
      </c>
      <c r="E11" s="19" t="s">
        <v>3296</v>
      </c>
      <c r="F11" s="19" t="s">
        <v>3281</v>
      </c>
      <c r="G11" s="19" t="s">
        <v>3297</v>
      </c>
      <c r="H11" s="19" t="s">
        <v>3298</v>
      </c>
      <c r="I11" s="19" t="s">
        <v>3284</v>
      </c>
      <c r="J11" s="18" t="s">
        <v>3299</v>
      </c>
    </row>
    <row r="12" ht="35.1" customHeight="1" spans="1:10">
      <c r="A12" s="16"/>
      <c r="B12" s="17"/>
      <c r="C12" s="18" t="s">
        <v>3278</v>
      </c>
      <c r="D12" s="19" t="s">
        <v>3295</v>
      </c>
      <c r="E12" s="19" t="s">
        <v>3300</v>
      </c>
      <c r="F12" s="19" t="s">
        <v>3281</v>
      </c>
      <c r="G12" s="19" t="s">
        <v>3297</v>
      </c>
      <c r="H12" s="19" t="s">
        <v>3298</v>
      </c>
      <c r="I12" s="19" t="s">
        <v>3284</v>
      </c>
      <c r="J12" s="18" t="s">
        <v>3301</v>
      </c>
    </row>
    <row r="13" ht="35.1" customHeight="1" spans="1:10">
      <c r="A13" s="16"/>
      <c r="B13" s="17"/>
      <c r="C13" s="18" t="s">
        <v>3278</v>
      </c>
      <c r="D13" s="19" t="s">
        <v>3295</v>
      </c>
      <c r="E13" s="19" t="s">
        <v>3302</v>
      </c>
      <c r="F13" s="19" t="s">
        <v>3281</v>
      </c>
      <c r="G13" s="19" t="s">
        <v>3297</v>
      </c>
      <c r="H13" s="19" t="s">
        <v>3298</v>
      </c>
      <c r="I13" s="19" t="s">
        <v>3284</v>
      </c>
      <c r="J13" s="18" t="s">
        <v>3303</v>
      </c>
    </row>
    <row r="14" ht="35.1" customHeight="1" spans="1:10">
      <c r="A14" s="16"/>
      <c r="B14" s="17"/>
      <c r="C14" s="18" t="s">
        <v>3278</v>
      </c>
      <c r="D14" s="19" t="s">
        <v>3295</v>
      </c>
      <c r="E14" s="19" t="s">
        <v>3304</v>
      </c>
      <c r="F14" s="19" t="s">
        <v>3281</v>
      </c>
      <c r="G14" s="19" t="s">
        <v>3297</v>
      </c>
      <c r="H14" s="19" t="s">
        <v>3298</v>
      </c>
      <c r="I14" s="19" t="s">
        <v>3284</v>
      </c>
      <c r="J14" s="18" t="s">
        <v>3305</v>
      </c>
    </row>
    <row r="15" ht="35.1" customHeight="1" spans="1:10">
      <c r="A15" s="16"/>
      <c r="B15" s="17"/>
      <c r="C15" s="18" t="s">
        <v>3278</v>
      </c>
      <c r="D15" s="19" t="s">
        <v>3306</v>
      </c>
      <c r="E15" s="19" t="s">
        <v>3307</v>
      </c>
      <c r="F15" s="19" t="s">
        <v>3281</v>
      </c>
      <c r="G15" s="19" t="s">
        <v>3297</v>
      </c>
      <c r="H15" s="19" t="s">
        <v>3298</v>
      </c>
      <c r="I15" s="19" t="s">
        <v>3284</v>
      </c>
      <c r="J15" s="18" t="s">
        <v>3308</v>
      </c>
    </row>
    <row r="16" ht="35.1" customHeight="1" spans="1:10">
      <c r="A16" s="16"/>
      <c r="B16" s="17"/>
      <c r="C16" s="18" t="s">
        <v>3278</v>
      </c>
      <c r="D16" s="19" t="s">
        <v>3306</v>
      </c>
      <c r="E16" s="19" t="s">
        <v>3309</v>
      </c>
      <c r="F16" s="19" t="s">
        <v>3281</v>
      </c>
      <c r="G16" s="19" t="s">
        <v>3297</v>
      </c>
      <c r="H16" s="19" t="s">
        <v>3298</v>
      </c>
      <c r="I16" s="19" t="s">
        <v>3284</v>
      </c>
      <c r="J16" s="18" t="s">
        <v>3310</v>
      </c>
    </row>
    <row r="17" ht="35.1" customHeight="1" spans="1:10">
      <c r="A17" s="16"/>
      <c r="B17" s="17"/>
      <c r="C17" s="18" t="s">
        <v>3278</v>
      </c>
      <c r="D17" s="19" t="s">
        <v>3306</v>
      </c>
      <c r="E17" s="19" t="s">
        <v>3311</v>
      </c>
      <c r="F17" s="19" t="s">
        <v>3281</v>
      </c>
      <c r="G17" s="19" t="s">
        <v>3297</v>
      </c>
      <c r="H17" s="19" t="s">
        <v>3298</v>
      </c>
      <c r="I17" s="19" t="s">
        <v>3284</v>
      </c>
      <c r="J17" s="18" t="s">
        <v>3312</v>
      </c>
    </row>
    <row r="18" ht="35.1" customHeight="1" spans="1:10">
      <c r="A18" s="16"/>
      <c r="B18" s="17"/>
      <c r="C18" s="18" t="s">
        <v>3313</v>
      </c>
      <c r="D18" s="19" t="s">
        <v>3314</v>
      </c>
      <c r="E18" s="19" t="s">
        <v>3315</v>
      </c>
      <c r="F18" s="19" t="s">
        <v>3281</v>
      </c>
      <c r="G18" s="19" t="s">
        <v>3316</v>
      </c>
      <c r="H18" s="19" t="s">
        <v>3317</v>
      </c>
      <c r="I18" s="19" t="s">
        <v>3284</v>
      </c>
      <c r="J18" s="18" t="s">
        <v>3315</v>
      </c>
    </row>
    <row r="19" ht="35.1" customHeight="1" spans="1:10">
      <c r="A19" s="16"/>
      <c r="B19" s="17"/>
      <c r="C19" s="18" t="s">
        <v>3313</v>
      </c>
      <c r="D19" s="19" t="s">
        <v>3318</v>
      </c>
      <c r="E19" s="19" t="s">
        <v>3319</v>
      </c>
      <c r="F19" s="19" t="s">
        <v>3320</v>
      </c>
      <c r="G19" s="19" t="s">
        <v>3321</v>
      </c>
      <c r="H19" s="19" t="s">
        <v>3317</v>
      </c>
      <c r="I19" s="19" t="s">
        <v>3322</v>
      </c>
      <c r="J19" s="18" t="s">
        <v>3319</v>
      </c>
    </row>
    <row r="20" ht="35.1" customHeight="1" spans="1:10">
      <c r="A20" s="16"/>
      <c r="B20" s="17"/>
      <c r="C20" s="18" t="s">
        <v>3313</v>
      </c>
      <c r="D20" s="19" t="s">
        <v>3318</v>
      </c>
      <c r="E20" s="19" t="s">
        <v>3323</v>
      </c>
      <c r="F20" s="19" t="s">
        <v>3320</v>
      </c>
      <c r="G20" s="19" t="s">
        <v>3324</v>
      </c>
      <c r="H20" s="19" t="s">
        <v>3317</v>
      </c>
      <c r="I20" s="19" t="s">
        <v>3322</v>
      </c>
      <c r="J20" s="18" t="s">
        <v>3323</v>
      </c>
    </row>
    <row r="21" ht="35.1" customHeight="1" spans="1:10">
      <c r="A21" s="16"/>
      <c r="B21" s="17"/>
      <c r="C21" s="18" t="s">
        <v>3313</v>
      </c>
      <c r="D21" s="19" t="s">
        <v>3318</v>
      </c>
      <c r="E21" s="19" t="s">
        <v>3325</v>
      </c>
      <c r="F21" s="19" t="s">
        <v>3320</v>
      </c>
      <c r="G21" s="19" t="s">
        <v>3326</v>
      </c>
      <c r="H21" s="19" t="s">
        <v>3317</v>
      </c>
      <c r="I21" s="19" t="s">
        <v>3322</v>
      </c>
      <c r="J21" s="18" t="s">
        <v>3325</v>
      </c>
    </row>
    <row r="22" ht="35.1" customHeight="1" spans="1:10">
      <c r="A22" s="16"/>
      <c r="B22" s="17"/>
      <c r="C22" s="18" t="s">
        <v>3313</v>
      </c>
      <c r="D22" s="19" t="s">
        <v>3327</v>
      </c>
      <c r="E22" s="19" t="s">
        <v>3328</v>
      </c>
      <c r="F22" s="19" t="s">
        <v>3320</v>
      </c>
      <c r="G22" s="19" t="s">
        <v>3329</v>
      </c>
      <c r="H22" s="19" t="s">
        <v>3317</v>
      </c>
      <c r="I22" s="19" t="s">
        <v>3322</v>
      </c>
      <c r="J22" s="18" t="s">
        <v>3328</v>
      </c>
    </row>
    <row r="23" ht="35.1" customHeight="1" spans="1:10">
      <c r="A23" s="16"/>
      <c r="B23" s="17"/>
      <c r="C23" s="18" t="s">
        <v>3330</v>
      </c>
      <c r="D23" s="19" t="s">
        <v>3331</v>
      </c>
      <c r="E23" s="19" t="s">
        <v>3332</v>
      </c>
      <c r="F23" s="19" t="s">
        <v>3281</v>
      </c>
      <c r="G23" s="19" t="s">
        <v>3333</v>
      </c>
      <c r="H23" s="19" t="s">
        <v>3298</v>
      </c>
      <c r="I23" s="19" t="s">
        <v>3284</v>
      </c>
      <c r="J23" s="18" t="s">
        <v>3334</v>
      </c>
    </row>
    <row r="24" ht="35.1" customHeight="1" spans="1:10">
      <c r="A24" s="20" t="s">
        <v>3335</v>
      </c>
      <c r="B24" s="21"/>
      <c r="C24" s="22"/>
      <c r="D24" s="22"/>
      <c r="E24" s="22"/>
      <c r="F24" s="23"/>
      <c r="G24" s="23"/>
      <c r="H24" s="23"/>
      <c r="I24" s="23"/>
      <c r="J24" s="22"/>
    </row>
    <row r="25" ht="35.1" customHeight="1" spans="1:10">
      <c r="A25" s="24" t="s">
        <v>3336</v>
      </c>
      <c r="B25" s="17" t="s">
        <v>3337</v>
      </c>
      <c r="C25" s="25" t="s">
        <v>3278</v>
      </c>
      <c r="D25" s="25" t="s">
        <v>3279</v>
      </c>
      <c r="E25" s="26" t="s">
        <v>3338</v>
      </c>
      <c r="F25" s="19" t="s">
        <v>3320</v>
      </c>
      <c r="G25" s="26" t="s">
        <v>3291</v>
      </c>
      <c r="H25" s="26" t="s">
        <v>3339</v>
      </c>
      <c r="I25" s="19" t="s">
        <v>3284</v>
      </c>
      <c r="J25" s="26" t="s">
        <v>3340</v>
      </c>
    </row>
    <row r="26" ht="35.1" customHeight="1" spans="1:10">
      <c r="A26" s="24"/>
      <c r="B26" s="17"/>
      <c r="C26" s="25" t="s">
        <v>3278</v>
      </c>
      <c r="D26" s="25" t="s">
        <v>3295</v>
      </c>
      <c r="E26" s="26" t="s">
        <v>3341</v>
      </c>
      <c r="F26" s="19" t="s">
        <v>3281</v>
      </c>
      <c r="G26" s="26" t="s">
        <v>3342</v>
      </c>
      <c r="H26" s="19" t="s">
        <v>3298</v>
      </c>
      <c r="I26" s="19" t="s">
        <v>3284</v>
      </c>
      <c r="J26" s="26" t="s">
        <v>3343</v>
      </c>
    </row>
    <row r="27" ht="35.1" customHeight="1" spans="1:10">
      <c r="A27" s="24"/>
      <c r="B27" s="17"/>
      <c r="C27" s="25" t="s">
        <v>3278</v>
      </c>
      <c r="D27" s="25" t="s">
        <v>3295</v>
      </c>
      <c r="E27" s="26" t="s">
        <v>3344</v>
      </c>
      <c r="F27" s="19" t="s">
        <v>3320</v>
      </c>
      <c r="G27" s="19" t="s">
        <v>3345</v>
      </c>
      <c r="H27" s="26" t="s">
        <v>3317</v>
      </c>
      <c r="I27" s="19" t="s">
        <v>3322</v>
      </c>
      <c r="J27" s="26" t="s">
        <v>3346</v>
      </c>
    </row>
    <row r="28" ht="35.1" customHeight="1" spans="1:10">
      <c r="A28" s="24"/>
      <c r="B28" s="17"/>
      <c r="C28" s="25" t="s">
        <v>3313</v>
      </c>
      <c r="D28" s="25" t="s">
        <v>3318</v>
      </c>
      <c r="E28" s="26" t="s">
        <v>3347</v>
      </c>
      <c r="F28" s="19" t="s">
        <v>3320</v>
      </c>
      <c r="G28" s="26" t="s">
        <v>3321</v>
      </c>
      <c r="H28" s="26" t="s">
        <v>3317</v>
      </c>
      <c r="I28" s="19" t="s">
        <v>3322</v>
      </c>
      <c r="J28" s="26" t="s">
        <v>3348</v>
      </c>
    </row>
    <row r="29" ht="35.1" customHeight="1" spans="1:10">
      <c r="A29" s="24"/>
      <c r="B29" s="17"/>
      <c r="C29" s="25" t="s">
        <v>3313</v>
      </c>
      <c r="D29" s="25" t="s">
        <v>3318</v>
      </c>
      <c r="E29" s="25" t="s">
        <v>3349</v>
      </c>
      <c r="F29" s="19" t="s">
        <v>3320</v>
      </c>
      <c r="G29" s="26" t="s">
        <v>3297</v>
      </c>
      <c r="H29" s="19" t="s">
        <v>3298</v>
      </c>
      <c r="I29" s="19" t="s">
        <v>3322</v>
      </c>
      <c r="J29" s="25" t="s">
        <v>3350</v>
      </c>
    </row>
    <row r="30" ht="35.1" customHeight="1" spans="1:10">
      <c r="A30" s="24"/>
      <c r="B30" s="17"/>
      <c r="C30" s="25" t="s">
        <v>3330</v>
      </c>
      <c r="D30" s="25" t="s">
        <v>3331</v>
      </c>
      <c r="E30" s="25" t="s">
        <v>3351</v>
      </c>
      <c r="F30" s="19" t="s">
        <v>3281</v>
      </c>
      <c r="G30" s="26" t="s">
        <v>3333</v>
      </c>
      <c r="H30" s="19" t="s">
        <v>3298</v>
      </c>
      <c r="I30" s="19" t="s">
        <v>3284</v>
      </c>
      <c r="J30" s="25" t="s">
        <v>3352</v>
      </c>
    </row>
    <row r="31" ht="35.1" customHeight="1" spans="1:10">
      <c r="A31" s="22" t="s">
        <v>3353</v>
      </c>
      <c r="B31" s="22"/>
      <c r="C31" s="22"/>
      <c r="D31" s="22"/>
      <c r="E31" s="22"/>
      <c r="F31" s="14"/>
      <c r="G31" s="14"/>
      <c r="H31" s="14"/>
      <c r="I31" s="14"/>
      <c r="J31" s="14"/>
    </row>
    <row r="32" ht="35.1" customHeight="1" spans="1:10">
      <c r="A32" s="23" t="s">
        <v>3354</v>
      </c>
      <c r="B32" s="27" t="s">
        <v>3355</v>
      </c>
      <c r="C32" s="28" t="s">
        <v>3278</v>
      </c>
      <c r="D32" s="29" t="s">
        <v>3279</v>
      </c>
      <c r="E32" s="30" t="s">
        <v>3356</v>
      </c>
      <c r="F32" s="19" t="s">
        <v>3320</v>
      </c>
      <c r="G32" s="31">
        <v>1</v>
      </c>
      <c r="H32" s="32" t="s">
        <v>3283</v>
      </c>
      <c r="I32" s="19" t="s">
        <v>3284</v>
      </c>
      <c r="J32" s="30" t="s">
        <v>3357</v>
      </c>
    </row>
    <row r="33" ht="35.1" customHeight="1" spans="1:10">
      <c r="A33" s="23"/>
      <c r="B33" s="33"/>
      <c r="C33" s="34" t="s">
        <v>3278</v>
      </c>
      <c r="D33" s="35" t="s">
        <v>3279</v>
      </c>
      <c r="E33" s="36" t="s">
        <v>3358</v>
      </c>
      <c r="F33" s="19" t="s">
        <v>3320</v>
      </c>
      <c r="G33" s="37">
        <v>48</v>
      </c>
      <c r="H33" s="38" t="s">
        <v>3359</v>
      </c>
      <c r="I33" s="19" t="s">
        <v>3284</v>
      </c>
      <c r="J33" s="36" t="s">
        <v>3360</v>
      </c>
    </row>
    <row r="34" ht="35.1" customHeight="1" spans="1:10">
      <c r="A34" s="23"/>
      <c r="B34" s="33"/>
      <c r="C34" s="34" t="s">
        <v>3278</v>
      </c>
      <c r="D34" s="39" t="s">
        <v>3295</v>
      </c>
      <c r="E34" s="40" t="s">
        <v>3361</v>
      </c>
      <c r="F34" s="19" t="s">
        <v>3281</v>
      </c>
      <c r="G34" s="41">
        <v>100</v>
      </c>
      <c r="H34" s="19" t="s">
        <v>3298</v>
      </c>
      <c r="I34" s="19" t="s">
        <v>3284</v>
      </c>
      <c r="J34" s="40" t="s">
        <v>3362</v>
      </c>
    </row>
    <row r="35" ht="35.1" customHeight="1" spans="1:10">
      <c r="A35" s="23"/>
      <c r="B35" s="33"/>
      <c r="C35" s="34" t="s">
        <v>3278</v>
      </c>
      <c r="D35" s="39" t="s">
        <v>3295</v>
      </c>
      <c r="E35" s="40" t="s">
        <v>3363</v>
      </c>
      <c r="F35" s="19" t="s">
        <v>3281</v>
      </c>
      <c r="G35" s="41">
        <v>100</v>
      </c>
      <c r="H35" s="19" t="s">
        <v>3298</v>
      </c>
      <c r="I35" s="19" t="s">
        <v>3284</v>
      </c>
      <c r="J35" s="40" t="s">
        <v>3364</v>
      </c>
    </row>
    <row r="36" s="8" customFormat="1" ht="35.1" customHeight="1" spans="1:10">
      <c r="A36" s="23"/>
      <c r="B36" s="33"/>
      <c r="C36" s="34" t="s">
        <v>3278</v>
      </c>
      <c r="D36" s="35" t="s">
        <v>3306</v>
      </c>
      <c r="E36" s="40" t="s">
        <v>3309</v>
      </c>
      <c r="F36" s="19" t="s">
        <v>3281</v>
      </c>
      <c r="G36" s="42" t="s">
        <v>3297</v>
      </c>
      <c r="H36" s="19" t="s">
        <v>3298</v>
      </c>
      <c r="I36" s="19" t="s">
        <v>3284</v>
      </c>
      <c r="J36" s="40" t="s">
        <v>3310</v>
      </c>
    </row>
    <row r="37" ht="35.1" customHeight="1" spans="1:10">
      <c r="A37" s="23"/>
      <c r="B37" s="33"/>
      <c r="C37" s="34" t="s">
        <v>3278</v>
      </c>
      <c r="D37" s="35" t="s">
        <v>3306</v>
      </c>
      <c r="E37" s="40" t="s">
        <v>3365</v>
      </c>
      <c r="F37" s="19" t="s">
        <v>3281</v>
      </c>
      <c r="G37" s="42" t="s">
        <v>3297</v>
      </c>
      <c r="H37" s="19" t="s">
        <v>3298</v>
      </c>
      <c r="I37" s="19" t="s">
        <v>3284</v>
      </c>
      <c r="J37" s="40" t="s">
        <v>3366</v>
      </c>
    </row>
    <row r="38" ht="35.1" customHeight="1" spans="1:10">
      <c r="A38" s="23"/>
      <c r="B38" s="33"/>
      <c r="C38" s="34" t="s">
        <v>3278</v>
      </c>
      <c r="D38" s="35" t="s">
        <v>3306</v>
      </c>
      <c r="E38" s="40" t="s">
        <v>3367</v>
      </c>
      <c r="F38" s="19" t="s">
        <v>3320</v>
      </c>
      <c r="G38" s="42" t="s">
        <v>3368</v>
      </c>
      <c r="H38" s="38" t="s">
        <v>3317</v>
      </c>
      <c r="I38" s="19" t="s">
        <v>3322</v>
      </c>
      <c r="J38" s="42" t="s">
        <v>3368</v>
      </c>
    </row>
    <row r="39" ht="35.1" customHeight="1" spans="1:10">
      <c r="A39" s="23"/>
      <c r="B39" s="33"/>
      <c r="C39" s="34" t="s">
        <v>3278</v>
      </c>
      <c r="D39" s="35" t="s">
        <v>3306</v>
      </c>
      <c r="E39" s="40" t="s">
        <v>3369</v>
      </c>
      <c r="F39" s="19" t="s">
        <v>3320</v>
      </c>
      <c r="G39" s="42" t="s">
        <v>3370</v>
      </c>
      <c r="H39" s="38" t="s">
        <v>3317</v>
      </c>
      <c r="I39" s="19" t="s">
        <v>3322</v>
      </c>
      <c r="J39" s="42" t="s">
        <v>3370</v>
      </c>
    </row>
    <row r="40" ht="35.1" customHeight="1" spans="1:10">
      <c r="A40" s="23"/>
      <c r="B40" s="33"/>
      <c r="C40" s="34" t="s">
        <v>3278</v>
      </c>
      <c r="D40" s="36" t="s">
        <v>3371</v>
      </c>
      <c r="E40" s="40" t="s">
        <v>3372</v>
      </c>
      <c r="F40" s="19" t="s">
        <v>3320</v>
      </c>
      <c r="G40" s="42" t="s">
        <v>3373</v>
      </c>
      <c r="H40" s="38" t="s">
        <v>3374</v>
      </c>
      <c r="I40" s="19" t="s">
        <v>3284</v>
      </c>
      <c r="J40" s="40" t="s">
        <v>3375</v>
      </c>
    </row>
    <row r="41" ht="35.1" customHeight="1" spans="1:10">
      <c r="A41" s="23"/>
      <c r="B41" s="33"/>
      <c r="C41" s="41" t="s">
        <v>3313</v>
      </c>
      <c r="D41" s="36" t="s">
        <v>3318</v>
      </c>
      <c r="E41" s="40" t="s">
        <v>3376</v>
      </c>
      <c r="F41" s="19" t="s">
        <v>3320</v>
      </c>
      <c r="G41" s="42" t="s">
        <v>3377</v>
      </c>
      <c r="H41" s="38" t="s">
        <v>3339</v>
      </c>
      <c r="I41" s="19" t="s">
        <v>3284</v>
      </c>
      <c r="J41" s="40" t="s">
        <v>3378</v>
      </c>
    </row>
    <row r="42" ht="35.1" customHeight="1" spans="1:10">
      <c r="A42" s="23"/>
      <c r="B42" s="33"/>
      <c r="C42" s="41" t="s">
        <v>3313</v>
      </c>
      <c r="D42" s="36" t="s">
        <v>3318</v>
      </c>
      <c r="E42" s="40" t="s">
        <v>3379</v>
      </c>
      <c r="F42" s="19" t="s">
        <v>3320</v>
      </c>
      <c r="G42" s="42" t="s">
        <v>3380</v>
      </c>
      <c r="H42" s="38" t="s">
        <v>3381</v>
      </c>
      <c r="I42" s="19" t="s">
        <v>3284</v>
      </c>
      <c r="J42" s="40" t="s">
        <v>3382</v>
      </c>
    </row>
    <row r="43" ht="35.1" customHeight="1" spans="1:10">
      <c r="A43" s="23"/>
      <c r="B43" s="43"/>
      <c r="C43" s="41" t="s">
        <v>3330</v>
      </c>
      <c r="D43" s="36" t="s">
        <v>3331</v>
      </c>
      <c r="E43" s="40" t="s">
        <v>3383</v>
      </c>
      <c r="F43" s="19" t="s">
        <v>3281</v>
      </c>
      <c r="G43" s="42" t="s">
        <v>3333</v>
      </c>
      <c r="H43" s="19" t="s">
        <v>3298</v>
      </c>
      <c r="I43" s="19" t="s">
        <v>3284</v>
      </c>
      <c r="J43" s="40" t="s">
        <v>3384</v>
      </c>
    </row>
    <row r="44" ht="35.1" customHeight="1" spans="1:10">
      <c r="A44" s="20" t="s">
        <v>3385</v>
      </c>
      <c r="B44" s="44"/>
      <c r="C44" s="45"/>
      <c r="D44" s="45"/>
      <c r="E44" s="45"/>
      <c r="F44" s="46"/>
      <c r="G44" s="46"/>
      <c r="H44" s="46"/>
      <c r="I44" s="46"/>
      <c r="J44" s="52"/>
    </row>
    <row r="45" ht="35.1" customHeight="1" spans="1:10">
      <c r="A45" s="20" t="s">
        <v>3386</v>
      </c>
      <c r="B45" s="25" t="s">
        <v>3387</v>
      </c>
      <c r="C45" s="25" t="s">
        <v>3278</v>
      </c>
      <c r="D45" s="25" t="s">
        <v>3279</v>
      </c>
      <c r="E45" s="25" t="s">
        <v>3388</v>
      </c>
      <c r="F45" s="26" t="s">
        <v>3281</v>
      </c>
      <c r="G45" s="47">
        <v>18</v>
      </c>
      <c r="H45" s="47" t="s">
        <v>3389</v>
      </c>
      <c r="I45" s="48" t="s">
        <v>3284</v>
      </c>
      <c r="J45" s="25" t="s">
        <v>3390</v>
      </c>
    </row>
    <row r="46" ht="35.1" customHeight="1" spans="1:10">
      <c r="A46" s="20"/>
      <c r="B46" s="25"/>
      <c r="C46" s="25" t="s">
        <v>3278</v>
      </c>
      <c r="D46" s="25" t="s">
        <v>3306</v>
      </c>
      <c r="E46" s="25" t="s">
        <v>3391</v>
      </c>
      <c r="F46" s="26" t="s">
        <v>3281</v>
      </c>
      <c r="G46" s="47">
        <v>90</v>
      </c>
      <c r="H46" s="48" t="s">
        <v>3298</v>
      </c>
      <c r="I46" s="48" t="s">
        <v>3284</v>
      </c>
      <c r="J46" s="25" t="s">
        <v>3392</v>
      </c>
    </row>
    <row r="47" ht="35.1" customHeight="1" spans="1:10">
      <c r="A47" s="20"/>
      <c r="B47" s="25"/>
      <c r="C47" s="25" t="s">
        <v>3313</v>
      </c>
      <c r="D47" s="25" t="s">
        <v>3318</v>
      </c>
      <c r="E47" s="25" t="s">
        <v>3393</v>
      </c>
      <c r="F47" s="26" t="s">
        <v>3281</v>
      </c>
      <c r="G47" s="47">
        <v>20</v>
      </c>
      <c r="H47" s="47" t="s">
        <v>3394</v>
      </c>
      <c r="I47" s="48" t="s">
        <v>3284</v>
      </c>
      <c r="J47" s="25" t="s">
        <v>3395</v>
      </c>
    </row>
    <row r="48" ht="35.1" customHeight="1" spans="1:10">
      <c r="A48" s="20"/>
      <c r="B48" s="25"/>
      <c r="C48" s="25" t="s">
        <v>3313</v>
      </c>
      <c r="D48" s="25" t="s">
        <v>3318</v>
      </c>
      <c r="E48" s="25" t="s">
        <v>3396</v>
      </c>
      <c r="F48" s="26" t="s">
        <v>3281</v>
      </c>
      <c r="G48" s="47">
        <v>18</v>
      </c>
      <c r="H48" s="47" t="s">
        <v>3389</v>
      </c>
      <c r="I48" s="48" t="s">
        <v>3284</v>
      </c>
      <c r="J48" s="25" t="s">
        <v>3397</v>
      </c>
    </row>
    <row r="49" ht="35.1" customHeight="1" spans="1:10">
      <c r="A49" s="20"/>
      <c r="B49" s="25"/>
      <c r="C49" s="25" t="s">
        <v>3313</v>
      </c>
      <c r="D49" s="25" t="s">
        <v>3318</v>
      </c>
      <c r="E49" s="25" t="s">
        <v>3398</v>
      </c>
      <c r="F49" s="26" t="s">
        <v>3281</v>
      </c>
      <c r="G49" s="47">
        <v>10</v>
      </c>
      <c r="H49" s="47" t="s">
        <v>3283</v>
      </c>
      <c r="I49" s="48" t="s">
        <v>3284</v>
      </c>
      <c r="J49" s="25" t="s">
        <v>3399</v>
      </c>
    </row>
    <row r="50" ht="35.1" customHeight="1" spans="1:10">
      <c r="A50" s="20"/>
      <c r="B50" s="25"/>
      <c r="C50" s="25" t="s">
        <v>3330</v>
      </c>
      <c r="D50" s="49" t="s">
        <v>3400</v>
      </c>
      <c r="E50" s="25" t="s">
        <v>3401</v>
      </c>
      <c r="F50" s="26" t="s">
        <v>3281</v>
      </c>
      <c r="G50" s="47">
        <v>90</v>
      </c>
      <c r="H50" s="48" t="s">
        <v>3298</v>
      </c>
      <c r="I50" s="48" t="s">
        <v>3284</v>
      </c>
      <c r="J50" s="25" t="s">
        <v>3402</v>
      </c>
    </row>
    <row r="51" ht="35.1" customHeight="1" spans="1:10">
      <c r="A51" s="20" t="s">
        <v>3403</v>
      </c>
      <c r="B51" s="44"/>
      <c r="C51" s="45"/>
      <c r="D51" s="45"/>
      <c r="E51" s="45"/>
      <c r="F51" s="46"/>
      <c r="G51" s="46"/>
      <c r="H51" s="46"/>
      <c r="I51" s="46"/>
      <c r="J51" s="52"/>
    </row>
    <row r="52" ht="35.1" customHeight="1" spans="1:10">
      <c r="A52" s="50" t="s">
        <v>3404</v>
      </c>
      <c r="B52" s="25" t="s">
        <v>3405</v>
      </c>
      <c r="C52" s="51" t="s">
        <v>3278</v>
      </c>
      <c r="D52" s="51" t="s">
        <v>3279</v>
      </c>
      <c r="E52" s="51" t="s">
        <v>3406</v>
      </c>
      <c r="F52" s="51" t="s">
        <v>3320</v>
      </c>
      <c r="G52" s="659" t="s">
        <v>3407</v>
      </c>
      <c r="H52" s="51" t="s">
        <v>3374</v>
      </c>
      <c r="I52" s="51" t="s">
        <v>3284</v>
      </c>
      <c r="J52" s="51" t="s">
        <v>3408</v>
      </c>
    </row>
    <row r="53" ht="35.1" customHeight="1" spans="1:10">
      <c r="A53" s="50"/>
      <c r="B53" s="25"/>
      <c r="C53" s="51" t="s">
        <v>3278</v>
      </c>
      <c r="D53" s="51" t="s">
        <v>3279</v>
      </c>
      <c r="E53" s="51" t="s">
        <v>3409</v>
      </c>
      <c r="F53" s="51" t="s">
        <v>3320</v>
      </c>
      <c r="G53" s="659" t="s">
        <v>3410</v>
      </c>
      <c r="H53" s="51" t="s">
        <v>3374</v>
      </c>
      <c r="I53" s="51" t="s">
        <v>3284</v>
      </c>
      <c r="J53" s="51" t="s">
        <v>3411</v>
      </c>
    </row>
    <row r="54" ht="35.1" customHeight="1" spans="1:10">
      <c r="A54" s="50"/>
      <c r="B54" s="25"/>
      <c r="C54" s="51" t="s">
        <v>3278</v>
      </c>
      <c r="D54" s="51" t="s">
        <v>3279</v>
      </c>
      <c r="E54" s="51" t="s">
        <v>3412</v>
      </c>
      <c r="F54" s="51" t="s">
        <v>3320</v>
      </c>
      <c r="G54" s="659" t="s">
        <v>3413</v>
      </c>
      <c r="H54" s="51" t="s">
        <v>3374</v>
      </c>
      <c r="I54" s="51" t="s">
        <v>3284</v>
      </c>
      <c r="J54" s="51" t="s">
        <v>3414</v>
      </c>
    </row>
    <row r="55" ht="35.1" customHeight="1" spans="1:10">
      <c r="A55" s="50"/>
      <c r="B55" s="25"/>
      <c r="C55" s="51" t="s">
        <v>3278</v>
      </c>
      <c r="D55" s="51" t="s">
        <v>3279</v>
      </c>
      <c r="E55" s="51" t="s">
        <v>3415</v>
      </c>
      <c r="F55" s="51" t="s">
        <v>3320</v>
      </c>
      <c r="G55" s="659" t="s">
        <v>3416</v>
      </c>
      <c r="H55" s="51" t="s">
        <v>3374</v>
      </c>
      <c r="I55" s="51" t="s">
        <v>3284</v>
      </c>
      <c r="J55" s="51" t="s">
        <v>3417</v>
      </c>
    </row>
    <row r="56" ht="35.1" customHeight="1" spans="1:10">
      <c r="A56" s="50"/>
      <c r="B56" s="25"/>
      <c r="C56" s="51" t="s">
        <v>3278</v>
      </c>
      <c r="D56" s="51" t="s">
        <v>3279</v>
      </c>
      <c r="E56" s="51" t="s">
        <v>3418</v>
      </c>
      <c r="F56" s="51" t="s">
        <v>3320</v>
      </c>
      <c r="G56" s="659" t="s">
        <v>3419</v>
      </c>
      <c r="H56" s="51" t="s">
        <v>3374</v>
      </c>
      <c r="I56" s="51" t="s">
        <v>3284</v>
      </c>
      <c r="J56" s="51" t="s">
        <v>3420</v>
      </c>
    </row>
    <row r="57" ht="35.1" customHeight="1" spans="1:10">
      <c r="A57" s="50"/>
      <c r="B57" s="25"/>
      <c r="C57" s="51" t="s">
        <v>3278</v>
      </c>
      <c r="D57" s="51" t="s">
        <v>3279</v>
      </c>
      <c r="E57" s="51" t="s">
        <v>3421</v>
      </c>
      <c r="F57" s="51" t="s">
        <v>3320</v>
      </c>
      <c r="G57" s="659" t="s">
        <v>3422</v>
      </c>
      <c r="H57" s="51" t="s">
        <v>3374</v>
      </c>
      <c r="I57" s="51" t="s">
        <v>3284</v>
      </c>
      <c r="J57" s="51" t="s">
        <v>3423</v>
      </c>
    </row>
    <row r="58" ht="35.1" customHeight="1" spans="1:10">
      <c r="A58" s="50"/>
      <c r="B58" s="25"/>
      <c r="C58" s="51" t="s">
        <v>3278</v>
      </c>
      <c r="D58" s="51" t="s">
        <v>3295</v>
      </c>
      <c r="E58" s="51" t="s">
        <v>3424</v>
      </c>
      <c r="F58" s="51" t="s">
        <v>3281</v>
      </c>
      <c r="G58" s="659" t="s">
        <v>3342</v>
      </c>
      <c r="H58" s="51" t="s">
        <v>3298</v>
      </c>
      <c r="I58" s="51" t="s">
        <v>3284</v>
      </c>
      <c r="J58" s="51" t="s">
        <v>3425</v>
      </c>
    </row>
    <row r="59" ht="35.1" customHeight="1" spans="1:10">
      <c r="A59" s="50"/>
      <c r="B59" s="25"/>
      <c r="C59" s="51" t="s">
        <v>3278</v>
      </c>
      <c r="D59" s="51" t="s">
        <v>3295</v>
      </c>
      <c r="E59" s="51" t="s">
        <v>3426</v>
      </c>
      <c r="F59" s="51" t="s">
        <v>3320</v>
      </c>
      <c r="G59" s="659" t="s">
        <v>3297</v>
      </c>
      <c r="H59" s="51" t="s">
        <v>3298</v>
      </c>
      <c r="I59" s="51" t="s">
        <v>3284</v>
      </c>
      <c r="J59" s="51" t="s">
        <v>3427</v>
      </c>
    </row>
    <row r="60" ht="35.1" customHeight="1" spans="1:10">
      <c r="A60" s="50"/>
      <c r="B60" s="25"/>
      <c r="C60" s="51" t="s">
        <v>3278</v>
      </c>
      <c r="D60" s="51" t="s">
        <v>3295</v>
      </c>
      <c r="E60" s="51" t="s">
        <v>3428</v>
      </c>
      <c r="F60" s="51" t="s">
        <v>3320</v>
      </c>
      <c r="G60" s="659" t="s">
        <v>3297</v>
      </c>
      <c r="H60" s="51" t="s">
        <v>3298</v>
      </c>
      <c r="I60" s="51" t="s">
        <v>3284</v>
      </c>
      <c r="J60" s="51" t="s">
        <v>3429</v>
      </c>
    </row>
    <row r="61" ht="35.1" customHeight="1" spans="1:10">
      <c r="A61" s="50"/>
      <c r="B61" s="25"/>
      <c r="C61" s="51" t="s">
        <v>3278</v>
      </c>
      <c r="D61" s="51" t="s">
        <v>3295</v>
      </c>
      <c r="E61" s="51" t="s">
        <v>3430</v>
      </c>
      <c r="F61" s="51" t="s">
        <v>3320</v>
      </c>
      <c r="G61" s="659" t="s">
        <v>3297</v>
      </c>
      <c r="H61" s="51" t="s">
        <v>3298</v>
      </c>
      <c r="I61" s="51" t="s">
        <v>3284</v>
      </c>
      <c r="J61" s="51" t="s">
        <v>3431</v>
      </c>
    </row>
    <row r="62" ht="35.1" customHeight="1" spans="1:10">
      <c r="A62" s="50"/>
      <c r="B62" s="25"/>
      <c r="C62" s="51" t="s">
        <v>3278</v>
      </c>
      <c r="D62" s="51" t="s">
        <v>3295</v>
      </c>
      <c r="E62" s="51" t="s">
        <v>3432</v>
      </c>
      <c r="F62" s="51" t="s">
        <v>3281</v>
      </c>
      <c r="G62" s="659" t="s">
        <v>3342</v>
      </c>
      <c r="H62" s="51" t="s">
        <v>3298</v>
      </c>
      <c r="I62" s="51" t="s">
        <v>3284</v>
      </c>
      <c r="J62" s="51" t="s">
        <v>3433</v>
      </c>
    </row>
    <row r="63" ht="35.1" customHeight="1" spans="1:10">
      <c r="A63" s="50"/>
      <c r="B63" s="25"/>
      <c r="C63" s="51" t="s">
        <v>3313</v>
      </c>
      <c r="D63" s="51" t="s">
        <v>3318</v>
      </c>
      <c r="E63" s="51" t="s">
        <v>3434</v>
      </c>
      <c r="F63" s="51" t="s">
        <v>3281</v>
      </c>
      <c r="G63" s="659" t="s">
        <v>3333</v>
      </c>
      <c r="H63" s="51" t="s">
        <v>3298</v>
      </c>
      <c r="I63" s="51" t="s">
        <v>3284</v>
      </c>
      <c r="J63" s="51" t="s">
        <v>3435</v>
      </c>
    </row>
    <row r="64" ht="35.1" customHeight="1" spans="1:10">
      <c r="A64" s="50"/>
      <c r="B64" s="25"/>
      <c r="C64" s="51" t="s">
        <v>3313</v>
      </c>
      <c r="D64" s="51" t="s">
        <v>3318</v>
      </c>
      <c r="E64" s="51" t="s">
        <v>3436</v>
      </c>
      <c r="F64" s="51" t="s">
        <v>3320</v>
      </c>
      <c r="G64" s="659" t="s">
        <v>3297</v>
      </c>
      <c r="H64" s="51" t="s">
        <v>3298</v>
      </c>
      <c r="I64" s="51" t="s">
        <v>3284</v>
      </c>
      <c r="J64" s="51" t="s">
        <v>3437</v>
      </c>
    </row>
    <row r="65" ht="35.1" customHeight="1" spans="1:10">
      <c r="A65" s="50"/>
      <c r="B65" s="25"/>
      <c r="C65" s="51" t="s">
        <v>3313</v>
      </c>
      <c r="D65" s="51" t="s">
        <v>3318</v>
      </c>
      <c r="E65" s="51" t="s">
        <v>3438</v>
      </c>
      <c r="F65" s="51" t="s">
        <v>3281</v>
      </c>
      <c r="G65" s="659" t="s">
        <v>3297</v>
      </c>
      <c r="H65" s="51" t="s">
        <v>3298</v>
      </c>
      <c r="I65" s="51" t="s">
        <v>3284</v>
      </c>
      <c r="J65" s="51" t="s">
        <v>3439</v>
      </c>
    </row>
    <row r="66" ht="35.1" customHeight="1" spans="1:10">
      <c r="A66" s="50"/>
      <c r="B66" s="25"/>
      <c r="C66" s="51" t="s">
        <v>3313</v>
      </c>
      <c r="D66" s="51" t="s">
        <v>3318</v>
      </c>
      <c r="E66" s="51" t="s">
        <v>3440</v>
      </c>
      <c r="F66" s="51" t="s">
        <v>3281</v>
      </c>
      <c r="G66" s="659" t="s">
        <v>3441</v>
      </c>
      <c r="H66" s="51" t="s">
        <v>3298</v>
      </c>
      <c r="I66" s="51" t="s">
        <v>3284</v>
      </c>
      <c r="J66" s="51" t="s">
        <v>3442</v>
      </c>
    </row>
    <row r="67" ht="35.1" customHeight="1" spans="1:10">
      <c r="A67" s="50"/>
      <c r="B67" s="25"/>
      <c r="C67" s="51" t="s">
        <v>3313</v>
      </c>
      <c r="D67" s="51" t="s">
        <v>3327</v>
      </c>
      <c r="E67" s="51" t="s">
        <v>3443</v>
      </c>
      <c r="F67" s="51" t="s">
        <v>3320</v>
      </c>
      <c r="G67" s="659" t="s">
        <v>3444</v>
      </c>
      <c r="H67" s="51" t="s">
        <v>3445</v>
      </c>
      <c r="I67" s="51" t="s">
        <v>3322</v>
      </c>
      <c r="J67" s="51" t="s">
        <v>3443</v>
      </c>
    </row>
    <row r="68" ht="35.1" customHeight="1" spans="1:10">
      <c r="A68" s="50"/>
      <c r="B68" s="25"/>
      <c r="C68" s="51" t="s">
        <v>3330</v>
      </c>
      <c r="D68" s="51" t="s">
        <v>3331</v>
      </c>
      <c r="E68" s="51" t="s">
        <v>3446</v>
      </c>
      <c r="F68" s="51" t="s">
        <v>3281</v>
      </c>
      <c r="G68" s="659" t="s">
        <v>3333</v>
      </c>
      <c r="H68" s="51" t="s">
        <v>3298</v>
      </c>
      <c r="I68" s="51" t="s">
        <v>3284</v>
      </c>
      <c r="J68" s="51" t="s">
        <v>3447</v>
      </c>
    </row>
    <row r="69" ht="35.1" customHeight="1" spans="1:10">
      <c r="A69" s="50"/>
      <c r="B69" s="25"/>
      <c r="C69" s="51" t="s">
        <v>3330</v>
      </c>
      <c r="D69" s="51" t="s">
        <v>3331</v>
      </c>
      <c r="E69" s="51" t="s">
        <v>3448</v>
      </c>
      <c r="F69" s="51" t="s">
        <v>3281</v>
      </c>
      <c r="G69" s="659" t="s">
        <v>3342</v>
      </c>
      <c r="H69" s="51" t="s">
        <v>3298</v>
      </c>
      <c r="I69" s="51" t="s">
        <v>3284</v>
      </c>
      <c r="J69" s="51" t="s">
        <v>3449</v>
      </c>
    </row>
    <row r="70" ht="35.1" customHeight="1" spans="1:10">
      <c r="A70" s="50"/>
      <c r="B70" s="25"/>
      <c r="C70" s="51" t="s">
        <v>3330</v>
      </c>
      <c r="D70" s="51" t="s">
        <v>3331</v>
      </c>
      <c r="E70" s="51" t="s">
        <v>3450</v>
      </c>
      <c r="F70" s="51" t="s">
        <v>3281</v>
      </c>
      <c r="G70" s="659" t="s">
        <v>3333</v>
      </c>
      <c r="H70" s="51" t="s">
        <v>3298</v>
      </c>
      <c r="I70" s="51" t="s">
        <v>3284</v>
      </c>
      <c r="J70" s="51" t="s">
        <v>3451</v>
      </c>
    </row>
    <row r="71" ht="35.1" customHeight="1"/>
    <row r="72" ht="35.1" customHeight="1"/>
    <row r="73" ht="35.1" customHeight="1"/>
    <row r="74" ht="35.1" customHeight="1"/>
    <row r="75" ht="35.1" customHeight="1"/>
    <row r="76" ht="35.1" customHeight="1"/>
    <row r="77" ht="35.1" customHeight="1"/>
    <row r="78" ht="35.1" customHeight="1"/>
    <row r="79" ht="35.1" customHeight="1"/>
    <row r="80" ht="35.1" customHeight="1"/>
    <row r="81" ht="35.1" customHeight="1"/>
    <row r="82" ht="35.1" customHeight="1"/>
    <row r="83" ht="35.1" customHeight="1"/>
    <row r="84" ht="35.1" customHeight="1"/>
    <row r="85" ht="35.1" customHeight="1"/>
  </sheetData>
  <mergeCells count="11">
    <mergeCell ref="A2:J2"/>
    <mergeCell ref="A7:A23"/>
    <mergeCell ref="A25:A30"/>
    <mergeCell ref="A32:A43"/>
    <mergeCell ref="A45:A50"/>
    <mergeCell ref="A52:A70"/>
    <mergeCell ref="B7:B23"/>
    <mergeCell ref="B25:B30"/>
    <mergeCell ref="B32:B43"/>
    <mergeCell ref="B45:B50"/>
    <mergeCell ref="B52:B70"/>
  </mergeCells>
  <pageMargins left="0.751388888888889" right="0.751388888888889" top="1" bottom="1" header="0.507638888888889" footer="0.507638888888889"/>
  <pageSetup paperSize="9" scale="18" orientation="landscape"/>
  <headerFooter>
    <oddFooter>&amp;C&amp;16- &amp;P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J4" sqref="J4"/>
    </sheetView>
  </sheetViews>
  <sheetFormatPr defaultColWidth="9" defaultRowHeight="13.5" outlineLevelRow="7" outlineLevelCol="1"/>
  <cols>
    <col min="1" max="1" width="20.25" style="1" customWidth="1"/>
    <col min="2" max="2" width="64" style="1" customWidth="1"/>
    <col min="3" max="16384" width="9" style="1"/>
  </cols>
  <sheetData>
    <row r="1" ht="32.1" customHeight="1" spans="1:2">
      <c r="A1" s="2" t="s">
        <v>3452</v>
      </c>
      <c r="B1" s="2"/>
    </row>
    <row r="3" ht="39.95" customHeight="1" spans="1:2">
      <c r="A3" s="3" t="s">
        <v>3453</v>
      </c>
      <c r="B3" s="4" t="s">
        <v>3454</v>
      </c>
    </row>
    <row r="4" ht="138.95" customHeight="1" spans="1:2">
      <c r="A4" s="5" t="s">
        <v>3455</v>
      </c>
      <c r="B4" s="5" t="s">
        <v>3456</v>
      </c>
    </row>
    <row r="5" ht="120.95" customHeight="1" spans="1:2">
      <c r="A5" s="6" t="s">
        <v>3457</v>
      </c>
      <c r="B5" s="6" t="s">
        <v>3458</v>
      </c>
    </row>
    <row r="6" ht="141.95" customHeight="1" spans="1:2">
      <c r="A6" s="6" t="s">
        <v>3459</v>
      </c>
      <c r="B6" s="6" t="s">
        <v>3460</v>
      </c>
    </row>
    <row r="7" ht="117" customHeight="1" spans="1:2">
      <c r="A7" s="6" t="s">
        <v>3461</v>
      </c>
      <c r="B7" s="6" t="s">
        <v>3462</v>
      </c>
    </row>
    <row r="8" ht="125.1" customHeight="1" spans="1:2">
      <c r="A8" s="6" t="s">
        <v>3463</v>
      </c>
      <c r="B8" s="6" t="s">
        <v>3464</v>
      </c>
    </row>
  </sheetData>
  <mergeCells count="1">
    <mergeCell ref="A1:B1"/>
  </mergeCells>
  <pageMargins left="0.751388888888889" right="0.751388888888889" top="1" bottom="1" header="0.507638888888889" footer="0.507638888888889"/>
  <pageSetup paperSize="9" orientation="portrait"/>
  <headerFooter>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64"/>
  <sheetViews>
    <sheetView showGridLines="0" showZeros="0" view="pageBreakPreview" zoomScale="80" zoomScaleNormal="100" workbookViewId="0">
      <pane xSplit="1" ySplit="3" topLeftCell="B1324" activePane="bottomRight" state="frozen"/>
      <selection/>
      <selection pane="topRight"/>
      <selection pane="bottomLeft"/>
      <selection pane="bottomRight" activeCell="C1349" sqref="C1349"/>
    </sheetView>
  </sheetViews>
  <sheetFormatPr defaultColWidth="9" defaultRowHeight="14.25" outlineLevelCol="6"/>
  <cols>
    <col min="1" max="1" width="19.125" style="525" customWidth="1"/>
    <col min="2" max="2" width="50.625" style="525" customWidth="1"/>
    <col min="3" max="4" width="20.625" style="525" customWidth="1"/>
    <col min="5" max="5" width="20.625" style="526" customWidth="1"/>
    <col min="6" max="6" width="4" style="525" customWidth="1"/>
    <col min="7" max="16384" width="9" style="525"/>
  </cols>
  <sheetData>
    <row r="1" s="523" customFormat="1" ht="45" customHeight="1" spans="2:5">
      <c r="B1" s="527" t="s">
        <v>138</v>
      </c>
      <c r="C1" s="527"/>
      <c r="D1" s="527"/>
      <c r="E1" s="527"/>
    </row>
    <row r="2" s="523" customFormat="1" ht="20.1" customHeight="1" spans="1:5">
      <c r="A2" s="528"/>
      <c r="B2" s="529"/>
      <c r="C2" s="529"/>
      <c r="D2" s="530"/>
      <c r="E2" s="530" t="s">
        <v>2</v>
      </c>
    </row>
    <row r="3" s="524" customFormat="1" ht="45" customHeight="1" spans="1:7">
      <c r="A3" s="531" t="s">
        <v>3</v>
      </c>
      <c r="B3" s="532" t="s">
        <v>4</v>
      </c>
      <c r="C3" s="531" t="s">
        <v>131</v>
      </c>
      <c r="D3" s="531" t="s">
        <v>6</v>
      </c>
      <c r="E3" s="531" t="s">
        <v>132</v>
      </c>
      <c r="F3" s="533" t="s">
        <v>8</v>
      </c>
      <c r="G3" s="524" t="s">
        <v>139</v>
      </c>
    </row>
    <row r="4" ht="36" customHeight="1" spans="1:7">
      <c r="A4" s="534" t="s">
        <v>71</v>
      </c>
      <c r="B4" s="535" t="s">
        <v>72</v>
      </c>
      <c r="C4" s="536">
        <f>C5+C17+C26+C37+C48+C59+C70+C83+C92+C105+C115+C124+C135+C148+C155+C163+C169+C176+C183+C190+C197+C204+C212+C218+C224+C231+C246+C248</f>
        <v>32609</v>
      </c>
      <c r="D4" s="536">
        <f>D5+D17+D26+D37+D48+D59+D70+D83+D92+D105+D115+D124+D135+D148+D155+D163+D169+D176+D183+D190+D197+D204+D212+D218+D224+D231+D246+D248</f>
        <v>50100</v>
      </c>
      <c r="E4" s="537">
        <f>(D4-C4)/C4</f>
        <v>0.536385660400503</v>
      </c>
      <c r="F4" s="538" t="str">
        <f t="shared" ref="F4:F67" si="0">IF(LEN(A4)=3,"是",IF(B4&lt;&gt;"",IF(SUM(C4:D4)&lt;&gt;0,"是","否"),"是"))</f>
        <v>是</v>
      </c>
      <c r="G4" s="525" t="str">
        <f t="shared" ref="G4:G67" si="1">IF(LEN(A4)=3,"类",IF(LEN(A4)=5,"款","项"))</f>
        <v>类</v>
      </c>
    </row>
    <row r="5" ht="36" customHeight="1" spans="1:7">
      <c r="A5" s="534" t="s">
        <v>140</v>
      </c>
      <c r="B5" s="535" t="s">
        <v>141</v>
      </c>
      <c r="C5" s="539">
        <v>1240</v>
      </c>
      <c r="D5" s="540">
        <v>1767</v>
      </c>
      <c r="E5" s="537">
        <f>(D5-C5)/C5</f>
        <v>0.425</v>
      </c>
      <c r="F5" s="538" t="str">
        <f t="shared" si="0"/>
        <v>是</v>
      </c>
      <c r="G5" s="525" t="str">
        <f t="shared" si="1"/>
        <v>款</v>
      </c>
    </row>
    <row r="6" ht="36" customHeight="1" spans="1:7">
      <c r="A6" s="509" t="s">
        <v>142</v>
      </c>
      <c r="B6" s="507" t="s">
        <v>143</v>
      </c>
      <c r="C6" s="541">
        <v>945</v>
      </c>
      <c r="D6" s="542">
        <v>1466</v>
      </c>
      <c r="E6" s="543">
        <f>(D6-C6)/C6</f>
        <v>0.551322751322751</v>
      </c>
      <c r="F6" s="538" t="str">
        <f t="shared" si="0"/>
        <v>是</v>
      </c>
      <c r="G6" s="525" t="str">
        <f t="shared" si="1"/>
        <v>项</v>
      </c>
    </row>
    <row r="7" ht="36" customHeight="1" spans="1:7">
      <c r="A7" s="509" t="s">
        <v>144</v>
      </c>
      <c r="B7" s="507" t="s">
        <v>145</v>
      </c>
      <c r="C7" s="541">
        <v>135</v>
      </c>
      <c r="D7" s="542">
        <v>99</v>
      </c>
      <c r="E7" s="543">
        <f>(D7-C7)/C7</f>
        <v>-0.266666666666667</v>
      </c>
      <c r="F7" s="538" t="str">
        <f t="shared" si="0"/>
        <v>是</v>
      </c>
      <c r="G7" s="525" t="str">
        <f t="shared" si="1"/>
        <v>项</v>
      </c>
    </row>
    <row r="8" ht="36" customHeight="1" spans="1:7">
      <c r="A8" s="509" t="s">
        <v>146</v>
      </c>
      <c r="B8" s="507" t="s">
        <v>147</v>
      </c>
      <c r="C8" s="544"/>
      <c r="D8" s="542"/>
      <c r="E8" s="543"/>
      <c r="F8" s="538" t="str">
        <f t="shared" si="0"/>
        <v>否</v>
      </c>
      <c r="G8" s="525" t="str">
        <f t="shared" si="1"/>
        <v>项</v>
      </c>
    </row>
    <row r="9" ht="36" customHeight="1" spans="1:7">
      <c r="A9" s="509" t="s">
        <v>148</v>
      </c>
      <c r="B9" s="507" t="s">
        <v>149</v>
      </c>
      <c r="C9" s="541">
        <v>92</v>
      </c>
      <c r="D9" s="542">
        <v>80</v>
      </c>
      <c r="E9" s="543">
        <f>(D9-C9)/C9</f>
        <v>-0.130434782608696</v>
      </c>
      <c r="F9" s="538" t="str">
        <f t="shared" si="0"/>
        <v>是</v>
      </c>
      <c r="G9" s="525" t="str">
        <f t="shared" si="1"/>
        <v>项</v>
      </c>
    </row>
    <row r="10" ht="36" customHeight="1" spans="1:7">
      <c r="A10" s="509" t="s">
        <v>150</v>
      </c>
      <c r="B10" s="507" t="s">
        <v>151</v>
      </c>
      <c r="C10" s="544"/>
      <c r="D10" s="542"/>
      <c r="E10" s="543"/>
      <c r="F10" s="538" t="str">
        <f t="shared" si="0"/>
        <v>否</v>
      </c>
      <c r="G10" s="525" t="str">
        <f t="shared" si="1"/>
        <v>项</v>
      </c>
    </row>
    <row r="11" ht="36" customHeight="1" spans="1:7">
      <c r="A11" s="509" t="s">
        <v>152</v>
      </c>
      <c r="B11" s="507" t="s">
        <v>153</v>
      </c>
      <c r="C11" s="544"/>
      <c r="D11" s="542"/>
      <c r="E11" s="543"/>
      <c r="F11" s="538" t="str">
        <f t="shared" si="0"/>
        <v>否</v>
      </c>
      <c r="G11" s="525" t="str">
        <f t="shared" si="1"/>
        <v>项</v>
      </c>
    </row>
    <row r="12" ht="36" customHeight="1" spans="1:7">
      <c r="A12" s="509" t="s">
        <v>154</v>
      </c>
      <c r="B12" s="507" t="s">
        <v>155</v>
      </c>
      <c r="C12" s="545">
        <v>5</v>
      </c>
      <c r="D12" s="542">
        <v>69</v>
      </c>
      <c r="E12" s="543">
        <f>(D12-C12)/C12</f>
        <v>12.8</v>
      </c>
      <c r="F12" s="538" t="str">
        <f t="shared" si="0"/>
        <v>是</v>
      </c>
      <c r="G12" s="525" t="str">
        <f t="shared" si="1"/>
        <v>项</v>
      </c>
    </row>
    <row r="13" ht="36" customHeight="1" spans="1:7">
      <c r="A13" s="509" t="s">
        <v>156</v>
      </c>
      <c r="B13" s="507" t="s">
        <v>157</v>
      </c>
      <c r="C13" s="545">
        <v>63</v>
      </c>
      <c r="D13" s="542">
        <v>53</v>
      </c>
      <c r="E13" s="543">
        <f>(D13-C13)/C13</f>
        <v>-0.158730158730159</v>
      </c>
      <c r="F13" s="538" t="str">
        <f t="shared" si="0"/>
        <v>是</v>
      </c>
      <c r="G13" s="525" t="str">
        <f t="shared" si="1"/>
        <v>项</v>
      </c>
    </row>
    <row r="14" ht="36" customHeight="1" spans="1:7">
      <c r="A14" s="509" t="s">
        <v>158</v>
      </c>
      <c r="B14" s="507" t="s">
        <v>159</v>
      </c>
      <c r="C14" s="544"/>
      <c r="D14" s="542"/>
      <c r="E14" s="543"/>
      <c r="F14" s="538" t="str">
        <f t="shared" si="0"/>
        <v>否</v>
      </c>
      <c r="G14" s="525" t="str">
        <f t="shared" si="1"/>
        <v>项</v>
      </c>
    </row>
    <row r="15" ht="36" customHeight="1" spans="1:7">
      <c r="A15" s="509" t="s">
        <v>160</v>
      </c>
      <c r="B15" s="507" t="s">
        <v>161</v>
      </c>
      <c r="C15" s="544"/>
      <c r="D15" s="542"/>
      <c r="E15" s="537"/>
      <c r="F15" s="538" t="str">
        <f t="shared" si="0"/>
        <v>否</v>
      </c>
      <c r="G15" s="525" t="str">
        <f t="shared" si="1"/>
        <v>项</v>
      </c>
    </row>
    <row r="16" ht="36" customHeight="1" spans="1:7">
      <c r="A16" s="509" t="s">
        <v>162</v>
      </c>
      <c r="B16" s="507" t="s">
        <v>163</v>
      </c>
      <c r="C16" s="545"/>
      <c r="D16" s="542"/>
      <c r="E16" s="537"/>
      <c r="F16" s="538" t="str">
        <f t="shared" si="0"/>
        <v>否</v>
      </c>
      <c r="G16" s="525" t="str">
        <f t="shared" si="1"/>
        <v>项</v>
      </c>
    </row>
    <row r="17" ht="36" customHeight="1" spans="1:7">
      <c r="A17" s="534" t="s">
        <v>164</v>
      </c>
      <c r="B17" s="535" t="s">
        <v>165</v>
      </c>
      <c r="C17" s="546">
        <v>1021</v>
      </c>
      <c r="D17" s="540">
        <v>1466</v>
      </c>
      <c r="E17" s="537">
        <f>(D17-C17)/C17</f>
        <v>0.435847208619001</v>
      </c>
      <c r="F17" s="538" t="str">
        <f t="shared" si="0"/>
        <v>是</v>
      </c>
      <c r="G17" s="525" t="str">
        <f t="shared" si="1"/>
        <v>款</v>
      </c>
    </row>
    <row r="18" ht="36" customHeight="1" spans="1:7">
      <c r="A18" s="509" t="s">
        <v>166</v>
      </c>
      <c r="B18" s="507" t="s">
        <v>143</v>
      </c>
      <c r="C18" s="545">
        <v>887</v>
      </c>
      <c r="D18" s="542">
        <v>1328</v>
      </c>
      <c r="E18" s="543">
        <f>(D18-C18)/C18</f>
        <v>0.497181510710259</v>
      </c>
      <c r="F18" s="538" t="str">
        <f t="shared" si="0"/>
        <v>是</v>
      </c>
      <c r="G18" s="525" t="str">
        <f t="shared" si="1"/>
        <v>项</v>
      </c>
    </row>
    <row r="19" ht="36" customHeight="1" spans="1:7">
      <c r="A19" s="509" t="s">
        <v>167</v>
      </c>
      <c r="B19" s="507" t="s">
        <v>145</v>
      </c>
      <c r="C19" s="545">
        <v>96</v>
      </c>
      <c r="D19" s="542">
        <v>99</v>
      </c>
      <c r="E19" s="543">
        <f>(D19-C19)/C19</f>
        <v>0.03125</v>
      </c>
      <c r="F19" s="538" t="str">
        <f t="shared" si="0"/>
        <v>是</v>
      </c>
      <c r="G19" s="525" t="str">
        <f t="shared" si="1"/>
        <v>项</v>
      </c>
    </row>
    <row r="20" ht="36" customHeight="1" spans="1:7">
      <c r="A20" s="509" t="s">
        <v>168</v>
      </c>
      <c r="B20" s="507" t="s">
        <v>147</v>
      </c>
      <c r="C20" s="544"/>
      <c r="D20" s="542"/>
      <c r="E20" s="543"/>
      <c r="F20" s="538" t="str">
        <f t="shared" si="0"/>
        <v>否</v>
      </c>
      <c r="G20" s="525" t="str">
        <f t="shared" si="1"/>
        <v>项</v>
      </c>
    </row>
    <row r="21" ht="36" customHeight="1" spans="1:7">
      <c r="A21" s="509" t="s">
        <v>169</v>
      </c>
      <c r="B21" s="507" t="s">
        <v>170</v>
      </c>
      <c r="C21" s="545">
        <v>38</v>
      </c>
      <c r="D21" s="542">
        <v>39</v>
      </c>
      <c r="E21" s="543">
        <f>(D21-C21)/C21</f>
        <v>0.0263157894736842</v>
      </c>
      <c r="F21" s="538" t="str">
        <f t="shared" si="0"/>
        <v>是</v>
      </c>
      <c r="G21" s="525" t="str">
        <f t="shared" si="1"/>
        <v>项</v>
      </c>
    </row>
    <row r="22" ht="36" customHeight="1" spans="1:7">
      <c r="A22" s="509" t="s">
        <v>171</v>
      </c>
      <c r="B22" s="507" t="s">
        <v>172</v>
      </c>
      <c r="C22" s="544"/>
      <c r="D22" s="542"/>
      <c r="E22" s="543"/>
      <c r="F22" s="538" t="str">
        <f t="shared" si="0"/>
        <v>否</v>
      </c>
      <c r="G22" s="525" t="str">
        <f t="shared" si="1"/>
        <v>项</v>
      </c>
    </row>
    <row r="23" ht="36" customHeight="1" spans="1:7">
      <c r="A23" s="509" t="s">
        <v>173</v>
      </c>
      <c r="B23" s="507" t="s">
        <v>174</v>
      </c>
      <c r="C23" s="544"/>
      <c r="D23" s="542"/>
      <c r="E23" s="543"/>
      <c r="F23" s="538" t="str">
        <f t="shared" si="0"/>
        <v>否</v>
      </c>
      <c r="G23" s="525" t="str">
        <f t="shared" si="1"/>
        <v>项</v>
      </c>
    </row>
    <row r="24" ht="36" customHeight="1" spans="1:7">
      <c r="A24" s="509" t="s">
        <v>175</v>
      </c>
      <c r="B24" s="507" t="s">
        <v>161</v>
      </c>
      <c r="C24" s="544"/>
      <c r="D24" s="542"/>
      <c r="E24" s="537"/>
      <c r="F24" s="538" t="str">
        <f t="shared" si="0"/>
        <v>否</v>
      </c>
      <c r="G24" s="525" t="str">
        <f t="shared" si="1"/>
        <v>项</v>
      </c>
    </row>
    <row r="25" ht="36" customHeight="1" spans="1:7">
      <c r="A25" s="509" t="s">
        <v>176</v>
      </c>
      <c r="B25" s="507" t="s">
        <v>177</v>
      </c>
      <c r="C25" s="545"/>
      <c r="D25" s="542"/>
      <c r="E25" s="537"/>
      <c r="F25" s="538" t="str">
        <f t="shared" si="0"/>
        <v>否</v>
      </c>
      <c r="G25" s="525" t="str">
        <f t="shared" si="1"/>
        <v>项</v>
      </c>
    </row>
    <row r="26" ht="36" customHeight="1" spans="1:7">
      <c r="A26" s="534" t="s">
        <v>178</v>
      </c>
      <c r="B26" s="535" t="s">
        <v>179</v>
      </c>
      <c r="C26" s="546">
        <v>15423</v>
      </c>
      <c r="D26" s="540">
        <v>24490</v>
      </c>
      <c r="E26" s="537">
        <f>(D26-C26)/C26</f>
        <v>0.58788821889386</v>
      </c>
      <c r="F26" s="538" t="str">
        <f t="shared" si="0"/>
        <v>是</v>
      </c>
      <c r="G26" s="525" t="str">
        <f t="shared" si="1"/>
        <v>款</v>
      </c>
    </row>
    <row r="27" ht="36" customHeight="1" spans="1:7">
      <c r="A27" s="509" t="s">
        <v>180</v>
      </c>
      <c r="B27" s="507" t="s">
        <v>143</v>
      </c>
      <c r="C27" s="545">
        <v>12241</v>
      </c>
      <c r="D27" s="542">
        <v>21142</v>
      </c>
      <c r="E27" s="543">
        <f>(D27-C27)/C27</f>
        <v>0.727146474961196</v>
      </c>
      <c r="F27" s="538" t="str">
        <f t="shared" si="0"/>
        <v>是</v>
      </c>
      <c r="G27" s="525" t="str">
        <f t="shared" si="1"/>
        <v>项</v>
      </c>
    </row>
    <row r="28" ht="36" customHeight="1" spans="1:7">
      <c r="A28" s="509" t="s">
        <v>181</v>
      </c>
      <c r="B28" s="507" t="s">
        <v>145</v>
      </c>
      <c r="C28" s="545">
        <v>3018</v>
      </c>
      <c r="D28" s="542">
        <v>3182</v>
      </c>
      <c r="E28" s="543">
        <f>(D28-C28)/C28</f>
        <v>0.0543406229290921</v>
      </c>
      <c r="F28" s="538" t="str">
        <f t="shared" si="0"/>
        <v>是</v>
      </c>
      <c r="G28" s="525" t="str">
        <f t="shared" si="1"/>
        <v>项</v>
      </c>
    </row>
    <row r="29" ht="36" customHeight="1" spans="1:7">
      <c r="A29" s="509" t="s">
        <v>182</v>
      </c>
      <c r="B29" s="507" t="s">
        <v>147</v>
      </c>
      <c r="C29" s="545">
        <v>115</v>
      </c>
      <c r="D29" s="542">
        <v>103</v>
      </c>
      <c r="E29" s="543">
        <f>(D29-C29)/C29</f>
        <v>-0.104347826086957</v>
      </c>
      <c r="F29" s="538" t="str">
        <f t="shared" si="0"/>
        <v>是</v>
      </c>
      <c r="G29" s="525" t="str">
        <f t="shared" si="1"/>
        <v>项</v>
      </c>
    </row>
    <row r="30" ht="36" customHeight="1" spans="1:7">
      <c r="A30" s="509" t="s">
        <v>183</v>
      </c>
      <c r="B30" s="507" t="s">
        <v>184</v>
      </c>
      <c r="C30" s="544"/>
      <c r="D30" s="542"/>
      <c r="E30" s="543"/>
      <c r="F30" s="538" t="str">
        <f t="shared" si="0"/>
        <v>否</v>
      </c>
      <c r="G30" s="525" t="str">
        <f t="shared" si="1"/>
        <v>项</v>
      </c>
    </row>
    <row r="31" ht="36" customHeight="1" spans="1:7">
      <c r="A31" s="509" t="s">
        <v>185</v>
      </c>
      <c r="B31" s="507" t="s">
        <v>186</v>
      </c>
      <c r="C31" s="544"/>
      <c r="D31" s="542">
        <v>59</v>
      </c>
      <c r="E31" s="543"/>
      <c r="F31" s="538" t="str">
        <f t="shared" si="0"/>
        <v>是</v>
      </c>
      <c r="G31" s="525" t="str">
        <f t="shared" si="1"/>
        <v>项</v>
      </c>
    </row>
    <row r="32" ht="36" customHeight="1" spans="1:7">
      <c r="A32" s="509" t="s">
        <v>187</v>
      </c>
      <c r="B32" s="507" t="s">
        <v>188</v>
      </c>
      <c r="C32" s="544"/>
      <c r="D32" s="542"/>
      <c r="E32" s="543"/>
      <c r="F32" s="538" t="str">
        <f t="shared" si="0"/>
        <v>否</v>
      </c>
      <c r="G32" s="525" t="str">
        <f t="shared" si="1"/>
        <v>项</v>
      </c>
    </row>
    <row r="33" ht="36" customHeight="1" spans="1:7">
      <c r="A33" s="509" t="s">
        <v>189</v>
      </c>
      <c r="B33" s="507" t="s">
        <v>190</v>
      </c>
      <c r="C33" s="545">
        <v>49</v>
      </c>
      <c r="D33" s="542"/>
      <c r="E33" s="543">
        <f>(D33-C33)/C33</f>
        <v>-1</v>
      </c>
      <c r="F33" s="538" t="str">
        <f t="shared" si="0"/>
        <v>是</v>
      </c>
      <c r="G33" s="525" t="str">
        <f t="shared" si="1"/>
        <v>项</v>
      </c>
    </row>
    <row r="34" ht="36" customHeight="1" spans="1:7">
      <c r="A34" s="509" t="s">
        <v>191</v>
      </c>
      <c r="B34" s="507" t="s">
        <v>192</v>
      </c>
      <c r="C34" s="542"/>
      <c r="D34" s="542"/>
      <c r="E34" s="537"/>
      <c r="F34" s="538" t="str">
        <f t="shared" si="0"/>
        <v>否</v>
      </c>
      <c r="G34" s="525" t="str">
        <f t="shared" si="1"/>
        <v>项</v>
      </c>
    </row>
    <row r="35" ht="36" customHeight="1" spans="1:7">
      <c r="A35" s="509" t="s">
        <v>193</v>
      </c>
      <c r="B35" s="507" t="s">
        <v>161</v>
      </c>
      <c r="C35" s="542"/>
      <c r="D35" s="542"/>
      <c r="E35" s="537"/>
      <c r="F35" s="538" t="str">
        <f t="shared" si="0"/>
        <v>否</v>
      </c>
      <c r="G35" s="525" t="str">
        <f t="shared" si="1"/>
        <v>项</v>
      </c>
    </row>
    <row r="36" ht="36" customHeight="1" spans="1:7">
      <c r="A36" s="547" t="s">
        <v>194</v>
      </c>
      <c r="B36" s="507" t="s">
        <v>195</v>
      </c>
      <c r="C36" s="542"/>
      <c r="D36" s="542">
        <v>4</v>
      </c>
      <c r="E36" s="537"/>
      <c r="F36" s="538" t="str">
        <f t="shared" si="0"/>
        <v>是</v>
      </c>
      <c r="G36" s="525" t="str">
        <f t="shared" si="1"/>
        <v>项</v>
      </c>
    </row>
    <row r="37" ht="36" customHeight="1" spans="1:7">
      <c r="A37" s="534" t="s">
        <v>196</v>
      </c>
      <c r="B37" s="535" t="s">
        <v>197</v>
      </c>
      <c r="C37" s="536">
        <v>900</v>
      </c>
      <c r="D37" s="540">
        <v>1241</v>
      </c>
      <c r="E37" s="537">
        <f>(D37-C37)/C37</f>
        <v>0.378888888888889</v>
      </c>
      <c r="F37" s="538" t="str">
        <f t="shared" si="0"/>
        <v>是</v>
      </c>
      <c r="G37" s="525" t="str">
        <f t="shared" si="1"/>
        <v>款</v>
      </c>
    </row>
    <row r="38" ht="36" customHeight="1" spans="1:7">
      <c r="A38" s="509" t="s">
        <v>198</v>
      </c>
      <c r="B38" s="507" t="s">
        <v>143</v>
      </c>
      <c r="C38" s="544">
        <v>681</v>
      </c>
      <c r="D38" s="542">
        <v>1061</v>
      </c>
      <c r="E38" s="543">
        <f>(D38-C38)/C38</f>
        <v>0.558002936857562</v>
      </c>
      <c r="F38" s="538" t="str">
        <f t="shared" si="0"/>
        <v>是</v>
      </c>
      <c r="G38" s="525" t="str">
        <f t="shared" si="1"/>
        <v>项</v>
      </c>
    </row>
    <row r="39" ht="36" customHeight="1" spans="1:7">
      <c r="A39" s="509" t="s">
        <v>199</v>
      </c>
      <c r="B39" s="507" t="s">
        <v>145</v>
      </c>
      <c r="C39" s="544">
        <v>138</v>
      </c>
      <c r="D39" s="542">
        <v>156</v>
      </c>
      <c r="E39" s="543">
        <f>(D39-C39)/C39</f>
        <v>0.130434782608696</v>
      </c>
      <c r="F39" s="538" t="str">
        <f t="shared" si="0"/>
        <v>是</v>
      </c>
      <c r="G39" s="525" t="str">
        <f t="shared" si="1"/>
        <v>项</v>
      </c>
    </row>
    <row r="40" ht="36" customHeight="1" spans="1:7">
      <c r="A40" s="509" t="s">
        <v>200</v>
      </c>
      <c r="B40" s="507" t="s">
        <v>147</v>
      </c>
      <c r="C40" s="544"/>
      <c r="D40" s="542"/>
      <c r="E40" s="543"/>
      <c r="F40" s="538" t="str">
        <f t="shared" si="0"/>
        <v>否</v>
      </c>
      <c r="G40" s="525" t="str">
        <f t="shared" si="1"/>
        <v>项</v>
      </c>
    </row>
    <row r="41" ht="36" customHeight="1" spans="1:7">
      <c r="A41" s="509" t="s">
        <v>201</v>
      </c>
      <c r="B41" s="507" t="s">
        <v>202</v>
      </c>
      <c r="C41" s="544"/>
      <c r="D41" s="542">
        <v>2</v>
      </c>
      <c r="E41" s="543"/>
      <c r="F41" s="538" t="str">
        <f t="shared" si="0"/>
        <v>是</v>
      </c>
      <c r="G41" s="525" t="str">
        <f t="shared" si="1"/>
        <v>项</v>
      </c>
    </row>
    <row r="42" ht="36" customHeight="1" spans="1:7">
      <c r="A42" s="509" t="s">
        <v>203</v>
      </c>
      <c r="B42" s="507" t="s">
        <v>204</v>
      </c>
      <c r="C42" s="544"/>
      <c r="D42" s="542"/>
      <c r="E42" s="543"/>
      <c r="F42" s="538" t="str">
        <f t="shared" si="0"/>
        <v>否</v>
      </c>
      <c r="G42" s="525" t="str">
        <f t="shared" si="1"/>
        <v>项</v>
      </c>
    </row>
    <row r="43" ht="36" customHeight="1" spans="1:7">
      <c r="A43" s="509" t="s">
        <v>205</v>
      </c>
      <c r="B43" s="507" t="s">
        <v>206</v>
      </c>
      <c r="C43" s="544"/>
      <c r="D43" s="542">
        <v>19</v>
      </c>
      <c r="E43" s="543"/>
      <c r="F43" s="538" t="str">
        <f t="shared" si="0"/>
        <v>是</v>
      </c>
      <c r="G43" s="525" t="str">
        <f t="shared" si="1"/>
        <v>项</v>
      </c>
    </row>
    <row r="44" ht="36" customHeight="1" spans="1:7">
      <c r="A44" s="509" t="s">
        <v>207</v>
      </c>
      <c r="B44" s="507" t="s">
        <v>208</v>
      </c>
      <c r="C44" s="544"/>
      <c r="D44" s="542">
        <v>2</v>
      </c>
      <c r="E44" s="543"/>
      <c r="F44" s="538" t="str">
        <f t="shared" si="0"/>
        <v>是</v>
      </c>
      <c r="G44" s="525" t="str">
        <f t="shared" si="1"/>
        <v>项</v>
      </c>
    </row>
    <row r="45" ht="36" customHeight="1" spans="1:7">
      <c r="A45" s="509" t="s">
        <v>209</v>
      </c>
      <c r="B45" s="507" t="s">
        <v>210</v>
      </c>
      <c r="C45" s="545">
        <v>8</v>
      </c>
      <c r="D45" s="542">
        <v>1</v>
      </c>
      <c r="E45" s="543">
        <f>(D45-C45)/C45</f>
        <v>-0.875</v>
      </c>
      <c r="F45" s="538" t="str">
        <f t="shared" si="0"/>
        <v>是</v>
      </c>
      <c r="G45" s="525" t="str">
        <f t="shared" si="1"/>
        <v>项</v>
      </c>
    </row>
    <row r="46" ht="36" customHeight="1" spans="1:7">
      <c r="A46" s="509" t="s">
        <v>211</v>
      </c>
      <c r="B46" s="507" t="s">
        <v>161</v>
      </c>
      <c r="C46" s="545">
        <v>73</v>
      </c>
      <c r="D46" s="542"/>
      <c r="E46" s="543">
        <f>(D46-C46)/C46</f>
        <v>-1</v>
      </c>
      <c r="F46" s="538" t="str">
        <f t="shared" si="0"/>
        <v>是</v>
      </c>
      <c r="G46" s="525" t="str">
        <f t="shared" si="1"/>
        <v>项</v>
      </c>
    </row>
    <row r="47" ht="36" customHeight="1" spans="1:7">
      <c r="A47" s="509" t="s">
        <v>212</v>
      </c>
      <c r="B47" s="507" t="s">
        <v>213</v>
      </c>
      <c r="C47" s="542"/>
      <c r="D47" s="542"/>
      <c r="E47" s="537"/>
      <c r="F47" s="538" t="str">
        <f t="shared" si="0"/>
        <v>否</v>
      </c>
      <c r="G47" s="525" t="str">
        <f t="shared" si="1"/>
        <v>项</v>
      </c>
    </row>
    <row r="48" ht="36" customHeight="1" spans="1:7">
      <c r="A48" s="534" t="s">
        <v>214</v>
      </c>
      <c r="B48" s="535" t="s">
        <v>215</v>
      </c>
      <c r="C48" s="546">
        <v>438</v>
      </c>
      <c r="D48" s="540">
        <v>785</v>
      </c>
      <c r="E48" s="537">
        <f>(D48-C48)/C48</f>
        <v>0.792237442922374</v>
      </c>
      <c r="F48" s="538" t="str">
        <f t="shared" si="0"/>
        <v>是</v>
      </c>
      <c r="G48" s="525" t="str">
        <f t="shared" si="1"/>
        <v>款</v>
      </c>
    </row>
    <row r="49" ht="36" customHeight="1" spans="1:7">
      <c r="A49" s="509" t="s">
        <v>216</v>
      </c>
      <c r="B49" s="507" t="s">
        <v>143</v>
      </c>
      <c r="C49" s="545">
        <v>366</v>
      </c>
      <c r="D49" s="542">
        <v>588</v>
      </c>
      <c r="E49" s="543">
        <f>(D49-C49)/C49</f>
        <v>0.60655737704918</v>
      </c>
      <c r="F49" s="538" t="str">
        <f t="shared" si="0"/>
        <v>是</v>
      </c>
      <c r="G49" s="525" t="str">
        <f t="shared" si="1"/>
        <v>项</v>
      </c>
    </row>
    <row r="50" ht="36" customHeight="1" spans="1:7">
      <c r="A50" s="509" t="s">
        <v>217</v>
      </c>
      <c r="B50" s="507" t="s">
        <v>145</v>
      </c>
      <c r="C50" s="544"/>
      <c r="D50" s="542">
        <v>3</v>
      </c>
      <c r="E50" s="543"/>
      <c r="F50" s="538" t="str">
        <f t="shared" si="0"/>
        <v>是</v>
      </c>
      <c r="G50" s="525" t="str">
        <f t="shared" si="1"/>
        <v>项</v>
      </c>
    </row>
    <row r="51" ht="36" customHeight="1" spans="1:7">
      <c r="A51" s="509" t="s">
        <v>218</v>
      </c>
      <c r="B51" s="507" t="s">
        <v>147</v>
      </c>
      <c r="C51" s="544"/>
      <c r="D51" s="542"/>
      <c r="E51" s="543"/>
      <c r="F51" s="538" t="str">
        <f t="shared" si="0"/>
        <v>否</v>
      </c>
      <c r="G51" s="525" t="str">
        <f t="shared" si="1"/>
        <v>项</v>
      </c>
    </row>
    <row r="52" ht="36" customHeight="1" spans="1:7">
      <c r="A52" s="509" t="s">
        <v>219</v>
      </c>
      <c r="B52" s="507" t="s">
        <v>220</v>
      </c>
      <c r="C52" s="544"/>
      <c r="D52" s="542"/>
      <c r="E52" s="543"/>
      <c r="F52" s="538" t="str">
        <f t="shared" si="0"/>
        <v>否</v>
      </c>
      <c r="G52" s="525" t="str">
        <f t="shared" si="1"/>
        <v>项</v>
      </c>
    </row>
    <row r="53" ht="36" customHeight="1" spans="1:7">
      <c r="A53" s="509" t="s">
        <v>221</v>
      </c>
      <c r="B53" s="507" t="s">
        <v>222</v>
      </c>
      <c r="C53" s="545">
        <v>20</v>
      </c>
      <c r="D53" s="542"/>
      <c r="E53" s="543">
        <f>(D53-C53)/C53</f>
        <v>-1</v>
      </c>
      <c r="F53" s="538" t="str">
        <f t="shared" si="0"/>
        <v>是</v>
      </c>
      <c r="G53" s="525" t="str">
        <f t="shared" si="1"/>
        <v>项</v>
      </c>
    </row>
    <row r="54" ht="36" customHeight="1" spans="1:7">
      <c r="A54" s="509" t="s">
        <v>223</v>
      </c>
      <c r="B54" s="507" t="s">
        <v>224</v>
      </c>
      <c r="C54" s="544"/>
      <c r="D54" s="542"/>
      <c r="E54" s="543"/>
      <c r="F54" s="538" t="str">
        <f t="shared" si="0"/>
        <v>否</v>
      </c>
      <c r="G54" s="525" t="str">
        <f t="shared" si="1"/>
        <v>项</v>
      </c>
    </row>
    <row r="55" ht="36" customHeight="1" spans="1:7">
      <c r="A55" s="509" t="s">
        <v>225</v>
      </c>
      <c r="B55" s="507" t="s">
        <v>226</v>
      </c>
      <c r="C55" s="545">
        <v>52</v>
      </c>
      <c r="D55" s="542">
        <v>154</v>
      </c>
      <c r="E55" s="543">
        <f>(D55-C55)/C55</f>
        <v>1.96153846153846</v>
      </c>
      <c r="F55" s="538" t="str">
        <f t="shared" si="0"/>
        <v>是</v>
      </c>
      <c r="G55" s="525" t="str">
        <f t="shared" si="1"/>
        <v>项</v>
      </c>
    </row>
    <row r="56" ht="36" customHeight="1" spans="1:7">
      <c r="A56" s="509" t="s">
        <v>227</v>
      </c>
      <c r="B56" s="507" t="s">
        <v>228</v>
      </c>
      <c r="C56" s="542"/>
      <c r="D56" s="542">
        <v>40</v>
      </c>
      <c r="E56" s="543"/>
      <c r="F56" s="538" t="str">
        <f t="shared" si="0"/>
        <v>是</v>
      </c>
      <c r="G56" s="525" t="str">
        <f t="shared" si="1"/>
        <v>项</v>
      </c>
    </row>
    <row r="57" ht="36" customHeight="1" spans="1:7">
      <c r="A57" s="509" t="s">
        <v>229</v>
      </c>
      <c r="B57" s="507" t="s">
        <v>161</v>
      </c>
      <c r="C57" s="542"/>
      <c r="D57" s="542"/>
      <c r="E57" s="543"/>
      <c r="F57" s="538" t="str">
        <f t="shared" si="0"/>
        <v>否</v>
      </c>
      <c r="G57" s="525" t="str">
        <f t="shared" si="1"/>
        <v>项</v>
      </c>
    </row>
    <row r="58" ht="36" customHeight="1" spans="1:7">
      <c r="A58" s="509" t="s">
        <v>230</v>
      </c>
      <c r="B58" s="507" t="s">
        <v>231</v>
      </c>
      <c r="C58" s="542"/>
      <c r="D58" s="542"/>
      <c r="E58" s="537"/>
      <c r="F58" s="538" t="str">
        <f t="shared" si="0"/>
        <v>否</v>
      </c>
      <c r="G58" s="525" t="str">
        <f t="shared" si="1"/>
        <v>项</v>
      </c>
    </row>
    <row r="59" ht="36" customHeight="1" spans="1:7">
      <c r="A59" s="534" t="s">
        <v>232</v>
      </c>
      <c r="B59" s="535" t="s">
        <v>233</v>
      </c>
      <c r="C59" s="546">
        <v>1903</v>
      </c>
      <c r="D59" s="540">
        <v>2610</v>
      </c>
      <c r="E59" s="537">
        <f>(D59-C59)/C59</f>
        <v>0.371518654755649</v>
      </c>
      <c r="F59" s="538" t="str">
        <f t="shared" si="0"/>
        <v>是</v>
      </c>
      <c r="G59" s="525" t="str">
        <f t="shared" si="1"/>
        <v>款</v>
      </c>
    </row>
    <row r="60" ht="36" customHeight="1" spans="1:7">
      <c r="A60" s="509" t="s">
        <v>234</v>
      </c>
      <c r="B60" s="507" t="s">
        <v>143</v>
      </c>
      <c r="C60" s="545">
        <v>1243</v>
      </c>
      <c r="D60" s="542">
        <v>1325</v>
      </c>
      <c r="E60" s="543">
        <f>(D60-C60)/C60</f>
        <v>0.0659694288012872</v>
      </c>
      <c r="F60" s="538" t="str">
        <f t="shared" si="0"/>
        <v>是</v>
      </c>
      <c r="G60" s="525" t="str">
        <f t="shared" si="1"/>
        <v>项</v>
      </c>
    </row>
    <row r="61" ht="36" customHeight="1" spans="1:7">
      <c r="A61" s="509" t="s">
        <v>235</v>
      </c>
      <c r="B61" s="507" t="s">
        <v>145</v>
      </c>
      <c r="C61" s="545">
        <v>285</v>
      </c>
      <c r="D61" s="542">
        <v>448</v>
      </c>
      <c r="E61" s="543">
        <f>(D61-C61)/C61</f>
        <v>0.571929824561404</v>
      </c>
      <c r="F61" s="538" t="str">
        <f t="shared" si="0"/>
        <v>是</v>
      </c>
      <c r="G61" s="525" t="str">
        <f t="shared" si="1"/>
        <v>项</v>
      </c>
    </row>
    <row r="62" ht="36" customHeight="1" spans="1:7">
      <c r="A62" s="509" t="s">
        <v>236</v>
      </c>
      <c r="B62" s="507" t="s">
        <v>147</v>
      </c>
      <c r="C62" s="544"/>
      <c r="D62" s="542"/>
      <c r="E62" s="543"/>
      <c r="F62" s="538" t="str">
        <f t="shared" si="0"/>
        <v>否</v>
      </c>
      <c r="G62" s="525" t="str">
        <f t="shared" si="1"/>
        <v>项</v>
      </c>
    </row>
    <row r="63" ht="36" customHeight="1" spans="1:7">
      <c r="A63" s="509" t="s">
        <v>237</v>
      </c>
      <c r="B63" s="507" t="s">
        <v>238</v>
      </c>
      <c r="C63" s="545"/>
      <c r="D63" s="542"/>
      <c r="E63" s="543"/>
      <c r="F63" s="538" t="str">
        <f t="shared" si="0"/>
        <v>否</v>
      </c>
      <c r="G63" s="525" t="str">
        <f t="shared" si="1"/>
        <v>项</v>
      </c>
    </row>
    <row r="64" ht="36" customHeight="1" spans="1:7">
      <c r="A64" s="509" t="s">
        <v>239</v>
      </c>
      <c r="B64" s="507" t="s">
        <v>240</v>
      </c>
      <c r="C64" s="545">
        <v>71</v>
      </c>
      <c r="D64" s="542">
        <v>88</v>
      </c>
      <c r="E64" s="543">
        <f>(D64-C64)/C64</f>
        <v>0.23943661971831</v>
      </c>
      <c r="F64" s="538" t="str">
        <f t="shared" si="0"/>
        <v>是</v>
      </c>
      <c r="G64" s="525" t="str">
        <f t="shared" si="1"/>
        <v>项</v>
      </c>
    </row>
    <row r="65" ht="36" customHeight="1" spans="1:7">
      <c r="A65" s="509" t="s">
        <v>241</v>
      </c>
      <c r="B65" s="507" t="s">
        <v>242</v>
      </c>
      <c r="C65" s="544"/>
      <c r="D65" s="542"/>
      <c r="E65" s="543"/>
      <c r="F65" s="538" t="str">
        <f t="shared" si="0"/>
        <v>否</v>
      </c>
      <c r="G65" s="525" t="str">
        <f t="shared" si="1"/>
        <v>项</v>
      </c>
    </row>
    <row r="66" ht="36" customHeight="1" spans="1:7">
      <c r="A66" s="509" t="s">
        <v>243</v>
      </c>
      <c r="B66" s="507" t="s">
        <v>244</v>
      </c>
      <c r="C66" s="544">
        <v>7</v>
      </c>
      <c r="D66" s="542">
        <v>17</v>
      </c>
      <c r="E66" s="543">
        <f>(D66-C66)/C66</f>
        <v>1.42857142857143</v>
      </c>
      <c r="F66" s="538" t="str">
        <f t="shared" si="0"/>
        <v>是</v>
      </c>
      <c r="G66" s="525" t="str">
        <f t="shared" si="1"/>
        <v>项</v>
      </c>
    </row>
    <row r="67" ht="36" customHeight="1" spans="1:7">
      <c r="A67" s="509" t="s">
        <v>245</v>
      </c>
      <c r="B67" s="507" t="s">
        <v>246</v>
      </c>
      <c r="C67" s="544"/>
      <c r="D67" s="542"/>
      <c r="E67" s="543"/>
      <c r="F67" s="538" t="str">
        <f t="shared" si="0"/>
        <v>否</v>
      </c>
      <c r="G67" s="525" t="str">
        <f t="shared" si="1"/>
        <v>项</v>
      </c>
    </row>
    <row r="68" ht="36" customHeight="1" spans="1:7">
      <c r="A68" s="509" t="s">
        <v>247</v>
      </c>
      <c r="B68" s="507" t="s">
        <v>161</v>
      </c>
      <c r="C68" s="544"/>
      <c r="D68" s="542">
        <v>359</v>
      </c>
      <c r="E68" s="537"/>
      <c r="F68" s="538" t="str">
        <f t="shared" ref="F68:F131" si="2">IF(LEN(A68)=3,"是",IF(B68&lt;&gt;"",IF(SUM(C68:D68)&lt;&gt;0,"是","否"),"是"))</f>
        <v>是</v>
      </c>
      <c r="G68" s="525" t="str">
        <f t="shared" ref="G68:G131" si="3">IF(LEN(A68)=3,"类",IF(LEN(A68)=5,"款","项"))</f>
        <v>项</v>
      </c>
    </row>
    <row r="69" ht="36" customHeight="1" spans="1:7">
      <c r="A69" s="509" t="s">
        <v>248</v>
      </c>
      <c r="B69" s="507" t="s">
        <v>249</v>
      </c>
      <c r="C69" s="545">
        <v>297</v>
      </c>
      <c r="D69" s="542">
        <v>373</v>
      </c>
      <c r="E69" s="543">
        <f>(D69-C69)/C69</f>
        <v>0.255892255892256</v>
      </c>
      <c r="F69" s="538" t="str">
        <f t="shared" si="2"/>
        <v>是</v>
      </c>
      <c r="G69" s="525" t="str">
        <f t="shared" si="3"/>
        <v>项</v>
      </c>
    </row>
    <row r="70" ht="36" customHeight="1" spans="1:7">
      <c r="A70" s="534" t="s">
        <v>250</v>
      </c>
      <c r="B70" s="535" t="s">
        <v>251</v>
      </c>
      <c r="C70" s="546">
        <v>340</v>
      </c>
      <c r="D70" s="540"/>
      <c r="E70" s="537">
        <f>(D70-C70)/C70</f>
        <v>-1</v>
      </c>
      <c r="F70" s="538" t="str">
        <f t="shared" si="2"/>
        <v>是</v>
      </c>
      <c r="G70" s="525" t="str">
        <f t="shared" si="3"/>
        <v>款</v>
      </c>
    </row>
    <row r="71" ht="36" customHeight="1" spans="1:7">
      <c r="A71" s="509" t="s">
        <v>252</v>
      </c>
      <c r="B71" s="507" t="s">
        <v>143</v>
      </c>
      <c r="C71" s="545">
        <v>239</v>
      </c>
      <c r="D71" s="542"/>
      <c r="E71" s="543">
        <f>(D71-C71)/C71</f>
        <v>-1</v>
      </c>
      <c r="F71" s="538" t="str">
        <f t="shared" si="2"/>
        <v>是</v>
      </c>
      <c r="G71" s="525" t="str">
        <f t="shared" si="3"/>
        <v>项</v>
      </c>
    </row>
    <row r="72" ht="36" customHeight="1" spans="1:7">
      <c r="A72" s="509" t="s">
        <v>253</v>
      </c>
      <c r="B72" s="507" t="s">
        <v>145</v>
      </c>
      <c r="C72" s="545">
        <v>101</v>
      </c>
      <c r="D72" s="542"/>
      <c r="E72" s="543">
        <f>(D72-C72)/C72</f>
        <v>-1</v>
      </c>
      <c r="F72" s="538" t="str">
        <f t="shared" si="2"/>
        <v>是</v>
      </c>
      <c r="G72" s="525" t="str">
        <f t="shared" si="3"/>
        <v>项</v>
      </c>
    </row>
    <row r="73" ht="36" customHeight="1" spans="1:7">
      <c r="A73" s="509" t="s">
        <v>254</v>
      </c>
      <c r="B73" s="507" t="s">
        <v>147</v>
      </c>
      <c r="C73" s="542"/>
      <c r="D73" s="542"/>
      <c r="E73" s="537"/>
      <c r="F73" s="538" t="str">
        <f t="shared" si="2"/>
        <v>否</v>
      </c>
      <c r="G73" s="525" t="str">
        <f t="shared" si="3"/>
        <v>项</v>
      </c>
    </row>
    <row r="74" ht="36" customHeight="1" spans="1:7">
      <c r="A74" s="509" t="s">
        <v>255</v>
      </c>
      <c r="B74" s="507" t="s">
        <v>256</v>
      </c>
      <c r="C74" s="542"/>
      <c r="D74" s="542"/>
      <c r="E74" s="537"/>
      <c r="F74" s="538" t="str">
        <f t="shared" si="2"/>
        <v>否</v>
      </c>
      <c r="G74" s="525" t="str">
        <f t="shared" si="3"/>
        <v>项</v>
      </c>
    </row>
    <row r="75" ht="36" customHeight="1" spans="1:7">
      <c r="A75" s="509" t="s">
        <v>257</v>
      </c>
      <c r="B75" s="507" t="s">
        <v>258</v>
      </c>
      <c r="C75" s="542"/>
      <c r="D75" s="542"/>
      <c r="E75" s="537"/>
      <c r="F75" s="538" t="str">
        <f t="shared" si="2"/>
        <v>否</v>
      </c>
      <c r="G75" s="525" t="str">
        <f t="shared" si="3"/>
        <v>项</v>
      </c>
    </row>
    <row r="76" ht="36" customHeight="1" spans="1:7">
      <c r="A76" s="509" t="s">
        <v>259</v>
      </c>
      <c r="B76" s="507" t="s">
        <v>260</v>
      </c>
      <c r="C76" s="542"/>
      <c r="D76" s="542"/>
      <c r="E76" s="537"/>
      <c r="F76" s="538" t="str">
        <f t="shared" si="2"/>
        <v>否</v>
      </c>
      <c r="G76" s="525" t="str">
        <f t="shared" si="3"/>
        <v>项</v>
      </c>
    </row>
    <row r="77" ht="36" customHeight="1" spans="1:7">
      <c r="A77" s="509" t="s">
        <v>261</v>
      </c>
      <c r="B77" s="507" t="s">
        <v>262</v>
      </c>
      <c r="C77" s="542"/>
      <c r="D77" s="542"/>
      <c r="E77" s="537"/>
      <c r="F77" s="538" t="str">
        <f t="shared" si="2"/>
        <v>否</v>
      </c>
      <c r="G77" s="525" t="str">
        <f t="shared" si="3"/>
        <v>项</v>
      </c>
    </row>
    <row r="78" ht="36" customHeight="1" spans="1:7">
      <c r="A78" s="509" t="s">
        <v>263</v>
      </c>
      <c r="B78" s="507" t="s">
        <v>264</v>
      </c>
      <c r="C78" s="542"/>
      <c r="D78" s="542"/>
      <c r="E78" s="537"/>
      <c r="F78" s="538" t="str">
        <f t="shared" si="2"/>
        <v>否</v>
      </c>
      <c r="G78" s="525" t="str">
        <f t="shared" si="3"/>
        <v>项</v>
      </c>
    </row>
    <row r="79" ht="36" customHeight="1" spans="1:7">
      <c r="A79" s="509" t="s">
        <v>265</v>
      </c>
      <c r="B79" s="507" t="s">
        <v>244</v>
      </c>
      <c r="C79" s="542"/>
      <c r="D79" s="542"/>
      <c r="E79" s="537"/>
      <c r="F79" s="538" t="str">
        <f t="shared" si="2"/>
        <v>否</v>
      </c>
      <c r="G79" s="525" t="str">
        <f t="shared" si="3"/>
        <v>项</v>
      </c>
    </row>
    <row r="80" ht="36" customHeight="1" spans="1:7">
      <c r="A80" s="547">
        <v>2010710</v>
      </c>
      <c r="B80" s="507" t="s">
        <v>266</v>
      </c>
      <c r="C80" s="542"/>
      <c r="D80" s="542"/>
      <c r="E80" s="537"/>
      <c r="F80" s="538" t="str">
        <f t="shared" si="2"/>
        <v>否</v>
      </c>
      <c r="G80" s="525" t="str">
        <f t="shared" si="3"/>
        <v>项</v>
      </c>
    </row>
    <row r="81" ht="36" customHeight="1" spans="1:7">
      <c r="A81" s="509" t="s">
        <v>267</v>
      </c>
      <c r="B81" s="507" t="s">
        <v>161</v>
      </c>
      <c r="C81" s="542"/>
      <c r="D81" s="542"/>
      <c r="E81" s="537"/>
      <c r="F81" s="538" t="str">
        <f t="shared" si="2"/>
        <v>否</v>
      </c>
      <c r="G81" s="525" t="str">
        <f t="shared" si="3"/>
        <v>项</v>
      </c>
    </row>
    <row r="82" ht="36" customHeight="1" spans="1:7">
      <c r="A82" s="509" t="s">
        <v>268</v>
      </c>
      <c r="B82" s="507" t="s">
        <v>269</v>
      </c>
      <c r="C82" s="542"/>
      <c r="D82" s="542"/>
      <c r="E82" s="537"/>
      <c r="F82" s="538" t="str">
        <f t="shared" si="2"/>
        <v>否</v>
      </c>
      <c r="G82" s="525" t="str">
        <f t="shared" si="3"/>
        <v>项</v>
      </c>
    </row>
    <row r="83" ht="36" customHeight="1" spans="1:7">
      <c r="A83" s="534" t="s">
        <v>270</v>
      </c>
      <c r="B83" s="535" t="s">
        <v>271</v>
      </c>
      <c r="C83" s="546">
        <v>101</v>
      </c>
      <c r="D83" s="540">
        <v>174</v>
      </c>
      <c r="E83" s="537">
        <f>(D83-C83)/C83</f>
        <v>0.722772277227723</v>
      </c>
      <c r="F83" s="538" t="str">
        <f t="shared" si="2"/>
        <v>是</v>
      </c>
      <c r="G83" s="525" t="str">
        <f t="shared" si="3"/>
        <v>款</v>
      </c>
    </row>
    <row r="84" ht="36" customHeight="1" spans="1:7">
      <c r="A84" s="509" t="s">
        <v>272</v>
      </c>
      <c r="B84" s="507" t="s">
        <v>143</v>
      </c>
      <c r="C84" s="545"/>
      <c r="D84" s="542"/>
      <c r="E84" s="537"/>
      <c r="F84" s="538" t="str">
        <f t="shared" si="2"/>
        <v>否</v>
      </c>
      <c r="G84" s="525" t="str">
        <f t="shared" si="3"/>
        <v>项</v>
      </c>
    </row>
    <row r="85" ht="36" customHeight="1" spans="1:7">
      <c r="A85" s="509" t="s">
        <v>273</v>
      </c>
      <c r="B85" s="507" t="s">
        <v>145</v>
      </c>
      <c r="C85" s="545">
        <v>101</v>
      </c>
      <c r="D85" s="542">
        <v>174</v>
      </c>
      <c r="E85" s="537">
        <f>(D85-C85)/C85</f>
        <v>0.722772277227723</v>
      </c>
      <c r="F85" s="538" t="str">
        <f t="shared" si="2"/>
        <v>是</v>
      </c>
      <c r="G85" s="525" t="str">
        <f t="shared" si="3"/>
        <v>项</v>
      </c>
    </row>
    <row r="86" ht="36" customHeight="1" spans="1:7">
      <c r="A86" s="509" t="s">
        <v>274</v>
      </c>
      <c r="B86" s="507" t="s">
        <v>147</v>
      </c>
      <c r="C86" s="542"/>
      <c r="D86" s="542"/>
      <c r="E86" s="537"/>
      <c r="F86" s="538" t="str">
        <f t="shared" si="2"/>
        <v>否</v>
      </c>
      <c r="G86" s="525" t="str">
        <f t="shared" si="3"/>
        <v>项</v>
      </c>
    </row>
    <row r="87" ht="36" customHeight="1" spans="1:7">
      <c r="A87" s="509" t="s">
        <v>275</v>
      </c>
      <c r="B87" s="507" t="s">
        <v>276</v>
      </c>
      <c r="C87" s="542"/>
      <c r="D87" s="542"/>
      <c r="E87" s="537"/>
      <c r="F87" s="538" t="str">
        <f t="shared" si="2"/>
        <v>否</v>
      </c>
      <c r="G87" s="525" t="str">
        <f t="shared" si="3"/>
        <v>项</v>
      </c>
    </row>
    <row r="88" ht="36" customHeight="1" spans="1:7">
      <c r="A88" s="509" t="s">
        <v>277</v>
      </c>
      <c r="B88" s="507" t="s">
        <v>278</v>
      </c>
      <c r="C88" s="542"/>
      <c r="D88" s="542"/>
      <c r="E88" s="537"/>
      <c r="F88" s="538" t="str">
        <f t="shared" si="2"/>
        <v>否</v>
      </c>
      <c r="G88" s="525" t="str">
        <f t="shared" si="3"/>
        <v>项</v>
      </c>
    </row>
    <row r="89" ht="36" customHeight="1" spans="1:7">
      <c r="A89" s="509" t="s">
        <v>279</v>
      </c>
      <c r="B89" s="507" t="s">
        <v>244</v>
      </c>
      <c r="C89" s="542"/>
      <c r="D89" s="542"/>
      <c r="E89" s="537"/>
      <c r="F89" s="538" t="str">
        <f t="shared" si="2"/>
        <v>否</v>
      </c>
      <c r="G89" s="525" t="str">
        <f t="shared" si="3"/>
        <v>项</v>
      </c>
    </row>
    <row r="90" ht="36" customHeight="1" spans="1:7">
      <c r="A90" s="509" t="s">
        <v>280</v>
      </c>
      <c r="B90" s="507" t="s">
        <v>161</v>
      </c>
      <c r="C90" s="542"/>
      <c r="D90" s="542"/>
      <c r="E90" s="537"/>
      <c r="F90" s="538" t="str">
        <f t="shared" si="2"/>
        <v>否</v>
      </c>
      <c r="G90" s="525" t="str">
        <f t="shared" si="3"/>
        <v>项</v>
      </c>
    </row>
    <row r="91" ht="36" customHeight="1" spans="1:7">
      <c r="A91" s="509" t="s">
        <v>281</v>
      </c>
      <c r="B91" s="507" t="s">
        <v>282</v>
      </c>
      <c r="C91" s="542"/>
      <c r="D91" s="542"/>
      <c r="E91" s="537"/>
      <c r="F91" s="538" t="str">
        <f t="shared" si="2"/>
        <v>否</v>
      </c>
      <c r="G91" s="525" t="str">
        <f t="shared" si="3"/>
        <v>项</v>
      </c>
    </row>
    <row r="92" ht="36" customHeight="1" spans="1:7">
      <c r="A92" s="534" t="s">
        <v>283</v>
      </c>
      <c r="B92" s="535" t="s">
        <v>284</v>
      </c>
      <c r="C92" s="540"/>
      <c r="D92" s="540"/>
      <c r="E92" s="537"/>
      <c r="F92" s="538" t="str">
        <f t="shared" si="2"/>
        <v>否</v>
      </c>
      <c r="G92" s="525" t="str">
        <f t="shared" si="3"/>
        <v>款</v>
      </c>
    </row>
    <row r="93" ht="36" customHeight="1" spans="1:7">
      <c r="A93" s="509" t="s">
        <v>285</v>
      </c>
      <c r="B93" s="507" t="s">
        <v>143</v>
      </c>
      <c r="C93" s="542"/>
      <c r="D93" s="542"/>
      <c r="E93" s="537"/>
      <c r="F93" s="538" t="str">
        <f t="shared" si="2"/>
        <v>否</v>
      </c>
      <c r="G93" s="525" t="str">
        <f t="shared" si="3"/>
        <v>项</v>
      </c>
    </row>
    <row r="94" ht="36" customHeight="1" spans="1:7">
      <c r="A94" s="509" t="s">
        <v>286</v>
      </c>
      <c r="B94" s="507" t="s">
        <v>145</v>
      </c>
      <c r="C94" s="542"/>
      <c r="D94" s="542"/>
      <c r="E94" s="537"/>
      <c r="F94" s="538" t="str">
        <f t="shared" si="2"/>
        <v>否</v>
      </c>
      <c r="G94" s="525" t="str">
        <f t="shared" si="3"/>
        <v>项</v>
      </c>
    </row>
    <row r="95" ht="36" customHeight="1" spans="1:7">
      <c r="A95" s="509" t="s">
        <v>287</v>
      </c>
      <c r="B95" s="507" t="s">
        <v>147</v>
      </c>
      <c r="C95" s="542"/>
      <c r="D95" s="542"/>
      <c r="E95" s="537"/>
      <c r="F95" s="538" t="str">
        <f t="shared" si="2"/>
        <v>否</v>
      </c>
      <c r="G95" s="525" t="str">
        <f t="shared" si="3"/>
        <v>项</v>
      </c>
    </row>
    <row r="96" ht="36" customHeight="1" spans="1:7">
      <c r="A96" s="509" t="s">
        <v>288</v>
      </c>
      <c r="B96" s="507" t="s">
        <v>289</v>
      </c>
      <c r="C96" s="542"/>
      <c r="D96" s="542"/>
      <c r="E96" s="537"/>
      <c r="F96" s="538" t="str">
        <f t="shared" si="2"/>
        <v>否</v>
      </c>
      <c r="G96" s="525" t="str">
        <f t="shared" si="3"/>
        <v>项</v>
      </c>
    </row>
    <row r="97" ht="36" customHeight="1" spans="1:7">
      <c r="A97" s="509" t="s">
        <v>290</v>
      </c>
      <c r="B97" s="507" t="s">
        <v>291</v>
      </c>
      <c r="C97" s="542"/>
      <c r="D97" s="542"/>
      <c r="E97" s="537"/>
      <c r="F97" s="538" t="str">
        <f t="shared" si="2"/>
        <v>否</v>
      </c>
      <c r="G97" s="525" t="str">
        <f t="shared" si="3"/>
        <v>项</v>
      </c>
    </row>
    <row r="98" ht="36" customHeight="1" spans="1:7">
      <c r="A98" s="509" t="s">
        <v>292</v>
      </c>
      <c r="B98" s="507" t="s">
        <v>244</v>
      </c>
      <c r="C98" s="542"/>
      <c r="D98" s="542"/>
      <c r="E98" s="537"/>
      <c r="F98" s="538" t="str">
        <f t="shared" si="2"/>
        <v>否</v>
      </c>
      <c r="G98" s="525" t="str">
        <f t="shared" si="3"/>
        <v>项</v>
      </c>
    </row>
    <row r="99" ht="36" customHeight="1" spans="1:7">
      <c r="A99" s="509" t="s">
        <v>293</v>
      </c>
      <c r="B99" s="507" t="s">
        <v>294</v>
      </c>
      <c r="C99" s="542"/>
      <c r="D99" s="542"/>
      <c r="E99" s="537"/>
      <c r="F99" s="538" t="str">
        <f t="shared" si="2"/>
        <v>否</v>
      </c>
      <c r="G99" s="525" t="str">
        <f t="shared" si="3"/>
        <v>项</v>
      </c>
    </row>
    <row r="100" ht="36" customHeight="1" spans="1:7">
      <c r="A100" s="509" t="s">
        <v>295</v>
      </c>
      <c r="B100" s="507" t="s">
        <v>296</v>
      </c>
      <c r="C100" s="542"/>
      <c r="D100" s="542"/>
      <c r="E100" s="537"/>
      <c r="F100" s="538" t="str">
        <f t="shared" si="2"/>
        <v>否</v>
      </c>
      <c r="G100" s="525" t="str">
        <f t="shared" si="3"/>
        <v>项</v>
      </c>
    </row>
    <row r="101" ht="36" customHeight="1" spans="1:7">
      <c r="A101" s="509" t="s">
        <v>297</v>
      </c>
      <c r="B101" s="507" t="s">
        <v>298</v>
      </c>
      <c r="C101" s="542"/>
      <c r="D101" s="542"/>
      <c r="E101" s="537"/>
      <c r="F101" s="538" t="str">
        <f t="shared" si="2"/>
        <v>否</v>
      </c>
      <c r="G101" s="525" t="str">
        <f t="shared" si="3"/>
        <v>项</v>
      </c>
    </row>
    <row r="102" ht="36" customHeight="1" spans="1:7">
      <c r="A102" s="509" t="s">
        <v>299</v>
      </c>
      <c r="B102" s="507" t="s">
        <v>300</v>
      </c>
      <c r="C102" s="542"/>
      <c r="D102" s="542"/>
      <c r="E102" s="537"/>
      <c r="F102" s="538" t="str">
        <f t="shared" si="2"/>
        <v>否</v>
      </c>
      <c r="G102" s="525" t="str">
        <f t="shared" si="3"/>
        <v>项</v>
      </c>
    </row>
    <row r="103" ht="36" customHeight="1" spans="1:7">
      <c r="A103" s="509" t="s">
        <v>301</v>
      </c>
      <c r="B103" s="507" t="s">
        <v>161</v>
      </c>
      <c r="C103" s="542"/>
      <c r="D103" s="542"/>
      <c r="E103" s="537"/>
      <c r="F103" s="538" t="str">
        <f t="shared" si="2"/>
        <v>否</v>
      </c>
      <c r="G103" s="525" t="str">
        <f t="shared" si="3"/>
        <v>项</v>
      </c>
    </row>
    <row r="104" ht="36" customHeight="1" spans="1:7">
      <c r="A104" s="509" t="s">
        <v>302</v>
      </c>
      <c r="B104" s="507" t="s">
        <v>303</v>
      </c>
      <c r="C104" s="542"/>
      <c r="D104" s="542"/>
      <c r="E104" s="537"/>
      <c r="F104" s="538" t="str">
        <f t="shared" si="2"/>
        <v>否</v>
      </c>
      <c r="G104" s="525" t="str">
        <f t="shared" si="3"/>
        <v>项</v>
      </c>
    </row>
    <row r="105" ht="36" customHeight="1" spans="1:7">
      <c r="A105" s="534" t="s">
        <v>304</v>
      </c>
      <c r="B105" s="535" t="s">
        <v>305</v>
      </c>
      <c r="C105" s="540"/>
      <c r="D105" s="540"/>
      <c r="E105" s="537"/>
      <c r="F105" s="538" t="str">
        <f t="shared" si="2"/>
        <v>否</v>
      </c>
      <c r="G105" s="525" t="str">
        <f t="shared" si="3"/>
        <v>款</v>
      </c>
    </row>
    <row r="106" ht="36" customHeight="1" spans="1:7">
      <c r="A106" s="509" t="s">
        <v>306</v>
      </c>
      <c r="B106" s="507" t="s">
        <v>143</v>
      </c>
      <c r="C106" s="542"/>
      <c r="D106" s="542"/>
      <c r="E106" s="537"/>
      <c r="F106" s="538" t="str">
        <f t="shared" si="2"/>
        <v>否</v>
      </c>
      <c r="G106" s="525" t="str">
        <f t="shared" si="3"/>
        <v>项</v>
      </c>
    </row>
    <row r="107" ht="36" customHeight="1" spans="1:7">
      <c r="A107" s="509" t="s">
        <v>307</v>
      </c>
      <c r="B107" s="507" t="s">
        <v>145</v>
      </c>
      <c r="C107" s="542"/>
      <c r="D107" s="542"/>
      <c r="E107" s="537"/>
      <c r="F107" s="538" t="str">
        <f t="shared" si="2"/>
        <v>否</v>
      </c>
      <c r="G107" s="525" t="str">
        <f t="shared" si="3"/>
        <v>项</v>
      </c>
    </row>
    <row r="108" ht="36" customHeight="1" spans="1:7">
      <c r="A108" s="509" t="s">
        <v>308</v>
      </c>
      <c r="B108" s="507" t="s">
        <v>147</v>
      </c>
      <c r="C108" s="542"/>
      <c r="D108" s="542"/>
      <c r="E108" s="537"/>
      <c r="F108" s="538" t="str">
        <f t="shared" si="2"/>
        <v>否</v>
      </c>
      <c r="G108" s="525" t="str">
        <f t="shared" si="3"/>
        <v>项</v>
      </c>
    </row>
    <row r="109" ht="36" customHeight="1" spans="1:7">
      <c r="A109" s="509" t="s">
        <v>309</v>
      </c>
      <c r="B109" s="507" t="s">
        <v>310</v>
      </c>
      <c r="C109" s="542"/>
      <c r="D109" s="542"/>
      <c r="E109" s="537"/>
      <c r="F109" s="538" t="str">
        <f t="shared" si="2"/>
        <v>否</v>
      </c>
      <c r="G109" s="525" t="str">
        <f t="shared" si="3"/>
        <v>项</v>
      </c>
    </row>
    <row r="110" ht="36" customHeight="1" spans="1:7">
      <c r="A110" s="509" t="s">
        <v>311</v>
      </c>
      <c r="B110" s="507" t="s">
        <v>312</v>
      </c>
      <c r="C110" s="542"/>
      <c r="D110" s="542"/>
      <c r="E110" s="537"/>
      <c r="F110" s="538" t="str">
        <f t="shared" si="2"/>
        <v>否</v>
      </c>
      <c r="G110" s="525" t="str">
        <f t="shared" si="3"/>
        <v>项</v>
      </c>
    </row>
    <row r="111" ht="36" customHeight="1" spans="1:7">
      <c r="A111" s="509" t="s">
        <v>313</v>
      </c>
      <c r="B111" s="507" t="s">
        <v>314</v>
      </c>
      <c r="C111" s="542"/>
      <c r="D111" s="542"/>
      <c r="E111" s="537"/>
      <c r="F111" s="538" t="str">
        <f t="shared" si="2"/>
        <v>否</v>
      </c>
      <c r="G111" s="525" t="str">
        <f t="shared" si="3"/>
        <v>项</v>
      </c>
    </row>
    <row r="112" ht="36" customHeight="1" spans="1:7">
      <c r="A112" s="509" t="s">
        <v>315</v>
      </c>
      <c r="B112" s="507" t="s">
        <v>316</v>
      </c>
      <c r="C112" s="542"/>
      <c r="D112" s="542"/>
      <c r="E112" s="537"/>
      <c r="F112" s="538" t="str">
        <f t="shared" si="2"/>
        <v>否</v>
      </c>
      <c r="G112" s="525" t="str">
        <f t="shared" si="3"/>
        <v>项</v>
      </c>
    </row>
    <row r="113" ht="36" customHeight="1" spans="1:7">
      <c r="A113" s="509" t="s">
        <v>317</v>
      </c>
      <c r="B113" s="507" t="s">
        <v>161</v>
      </c>
      <c r="C113" s="542"/>
      <c r="D113" s="542"/>
      <c r="E113" s="537"/>
      <c r="F113" s="538" t="str">
        <f t="shared" si="2"/>
        <v>否</v>
      </c>
      <c r="G113" s="525" t="str">
        <f t="shared" si="3"/>
        <v>项</v>
      </c>
    </row>
    <row r="114" ht="36" customHeight="1" spans="1:7">
      <c r="A114" s="509" t="s">
        <v>318</v>
      </c>
      <c r="B114" s="507" t="s">
        <v>319</v>
      </c>
      <c r="C114" s="542"/>
      <c r="D114" s="542"/>
      <c r="E114" s="537"/>
      <c r="F114" s="538" t="str">
        <f t="shared" si="2"/>
        <v>否</v>
      </c>
      <c r="G114" s="525" t="str">
        <f t="shared" si="3"/>
        <v>项</v>
      </c>
    </row>
    <row r="115" ht="36" customHeight="1" spans="1:7">
      <c r="A115" s="534" t="s">
        <v>320</v>
      </c>
      <c r="B115" s="535" t="s">
        <v>321</v>
      </c>
      <c r="C115" s="546">
        <v>2180</v>
      </c>
      <c r="D115" s="540">
        <v>3956</v>
      </c>
      <c r="E115" s="537">
        <f>(D115-C115)/C115</f>
        <v>0.814678899082569</v>
      </c>
      <c r="F115" s="538" t="str">
        <f t="shared" si="2"/>
        <v>是</v>
      </c>
      <c r="G115" s="525" t="str">
        <f t="shared" si="3"/>
        <v>款</v>
      </c>
    </row>
    <row r="116" ht="36" customHeight="1" spans="1:7">
      <c r="A116" s="509" t="s">
        <v>322</v>
      </c>
      <c r="B116" s="507" t="s">
        <v>143</v>
      </c>
      <c r="C116" s="545">
        <v>1895</v>
      </c>
      <c r="D116" s="542">
        <v>3149</v>
      </c>
      <c r="E116" s="543">
        <f>(D116-C116)/C116</f>
        <v>0.661741424802111</v>
      </c>
      <c r="F116" s="538" t="str">
        <f t="shared" si="2"/>
        <v>是</v>
      </c>
      <c r="G116" s="525" t="str">
        <f t="shared" si="3"/>
        <v>项</v>
      </c>
    </row>
    <row r="117" ht="36" customHeight="1" spans="1:7">
      <c r="A117" s="509" t="s">
        <v>323</v>
      </c>
      <c r="B117" s="507" t="s">
        <v>145</v>
      </c>
      <c r="C117" s="545">
        <v>134</v>
      </c>
      <c r="D117" s="542">
        <v>602</v>
      </c>
      <c r="E117" s="543">
        <f>(D117-C117)/C117</f>
        <v>3.49253731343284</v>
      </c>
      <c r="F117" s="538" t="str">
        <f t="shared" si="2"/>
        <v>是</v>
      </c>
      <c r="G117" s="525" t="str">
        <f t="shared" si="3"/>
        <v>项</v>
      </c>
    </row>
    <row r="118" ht="36" customHeight="1" spans="1:7">
      <c r="A118" s="509" t="s">
        <v>324</v>
      </c>
      <c r="B118" s="507" t="s">
        <v>147</v>
      </c>
      <c r="C118" s="544"/>
      <c r="D118" s="542"/>
      <c r="E118" s="543"/>
      <c r="F118" s="538" t="str">
        <f t="shared" si="2"/>
        <v>否</v>
      </c>
      <c r="G118" s="525" t="str">
        <f t="shared" si="3"/>
        <v>项</v>
      </c>
    </row>
    <row r="119" ht="36" customHeight="1" spans="1:7">
      <c r="A119" s="509" t="s">
        <v>325</v>
      </c>
      <c r="B119" s="507" t="s">
        <v>326</v>
      </c>
      <c r="C119" s="544">
        <v>41</v>
      </c>
      <c r="D119" s="542">
        <v>75</v>
      </c>
      <c r="E119" s="543">
        <f>(D119-C119)/C119</f>
        <v>0.829268292682927</v>
      </c>
      <c r="F119" s="538" t="str">
        <f t="shared" si="2"/>
        <v>是</v>
      </c>
      <c r="G119" s="525" t="str">
        <f t="shared" si="3"/>
        <v>项</v>
      </c>
    </row>
    <row r="120" ht="36" customHeight="1" spans="1:7">
      <c r="A120" s="509" t="s">
        <v>327</v>
      </c>
      <c r="B120" s="507" t="s">
        <v>328</v>
      </c>
      <c r="C120" s="544"/>
      <c r="D120" s="542"/>
      <c r="E120" s="543"/>
      <c r="F120" s="538" t="str">
        <f t="shared" si="2"/>
        <v>否</v>
      </c>
      <c r="G120" s="525" t="str">
        <f t="shared" si="3"/>
        <v>项</v>
      </c>
    </row>
    <row r="121" ht="36" customHeight="1" spans="1:7">
      <c r="A121" s="509" t="s">
        <v>329</v>
      </c>
      <c r="B121" s="507" t="s">
        <v>330</v>
      </c>
      <c r="C121" s="544"/>
      <c r="D121" s="542"/>
      <c r="E121" s="543"/>
      <c r="F121" s="538" t="str">
        <f t="shared" si="2"/>
        <v>否</v>
      </c>
      <c r="G121" s="525" t="str">
        <f t="shared" si="3"/>
        <v>项</v>
      </c>
    </row>
    <row r="122" ht="36" customHeight="1" spans="1:7">
      <c r="A122" s="509" t="s">
        <v>331</v>
      </c>
      <c r="B122" s="507" t="s">
        <v>161</v>
      </c>
      <c r="C122" s="544"/>
      <c r="D122" s="542"/>
      <c r="E122" s="543"/>
      <c r="F122" s="538" t="str">
        <f t="shared" si="2"/>
        <v>否</v>
      </c>
      <c r="G122" s="525" t="str">
        <f t="shared" si="3"/>
        <v>项</v>
      </c>
    </row>
    <row r="123" ht="36" customHeight="1" spans="1:7">
      <c r="A123" s="509" t="s">
        <v>332</v>
      </c>
      <c r="B123" s="507" t="s">
        <v>333</v>
      </c>
      <c r="C123" s="545">
        <v>110</v>
      </c>
      <c r="D123" s="542">
        <v>130</v>
      </c>
      <c r="E123" s="543">
        <f>(D123-C123)/C123</f>
        <v>0.181818181818182</v>
      </c>
      <c r="F123" s="538" t="str">
        <f t="shared" si="2"/>
        <v>是</v>
      </c>
      <c r="G123" s="525" t="str">
        <f t="shared" si="3"/>
        <v>项</v>
      </c>
    </row>
    <row r="124" ht="36" customHeight="1" spans="1:7">
      <c r="A124" s="534" t="s">
        <v>334</v>
      </c>
      <c r="B124" s="535" t="s">
        <v>335</v>
      </c>
      <c r="C124" s="546">
        <v>1323</v>
      </c>
      <c r="D124" s="540">
        <v>930</v>
      </c>
      <c r="E124" s="537">
        <f>(D124-C124)/C124</f>
        <v>-0.297052154195011</v>
      </c>
      <c r="F124" s="538" t="str">
        <f t="shared" si="2"/>
        <v>是</v>
      </c>
      <c r="G124" s="525" t="str">
        <f t="shared" si="3"/>
        <v>款</v>
      </c>
    </row>
    <row r="125" ht="36" customHeight="1" spans="1:7">
      <c r="A125" s="509" t="s">
        <v>336</v>
      </c>
      <c r="B125" s="507" t="s">
        <v>143</v>
      </c>
      <c r="C125" s="545">
        <v>315</v>
      </c>
      <c r="D125" s="542">
        <v>503</v>
      </c>
      <c r="E125" s="543">
        <f>(D125-C125)/C125</f>
        <v>0.596825396825397</v>
      </c>
      <c r="F125" s="538" t="str">
        <f t="shared" si="2"/>
        <v>是</v>
      </c>
      <c r="G125" s="525" t="str">
        <f t="shared" si="3"/>
        <v>项</v>
      </c>
    </row>
    <row r="126" ht="36" customHeight="1" spans="1:7">
      <c r="A126" s="509" t="s">
        <v>337</v>
      </c>
      <c r="B126" s="507" t="s">
        <v>145</v>
      </c>
      <c r="C126" s="545">
        <v>290</v>
      </c>
      <c r="D126" s="542">
        <v>34</v>
      </c>
      <c r="E126" s="543">
        <f>(D126-C126)/C126</f>
        <v>-0.882758620689655</v>
      </c>
      <c r="F126" s="538" t="str">
        <f t="shared" si="2"/>
        <v>是</v>
      </c>
      <c r="G126" s="525" t="str">
        <f t="shared" si="3"/>
        <v>项</v>
      </c>
    </row>
    <row r="127" ht="36" customHeight="1" spans="1:7">
      <c r="A127" s="509" t="s">
        <v>338</v>
      </c>
      <c r="B127" s="507" t="s">
        <v>147</v>
      </c>
      <c r="C127" s="544"/>
      <c r="D127" s="542"/>
      <c r="E127" s="543"/>
      <c r="F127" s="538" t="str">
        <f t="shared" si="2"/>
        <v>否</v>
      </c>
      <c r="G127" s="525" t="str">
        <f t="shared" si="3"/>
        <v>项</v>
      </c>
    </row>
    <row r="128" ht="36" customHeight="1" spans="1:7">
      <c r="A128" s="509" t="s">
        <v>339</v>
      </c>
      <c r="B128" s="507" t="s">
        <v>340</v>
      </c>
      <c r="C128" s="545">
        <v>466</v>
      </c>
      <c r="D128" s="542"/>
      <c r="E128" s="543">
        <f>(D128-C128)/C128</f>
        <v>-1</v>
      </c>
      <c r="F128" s="538" t="str">
        <f t="shared" si="2"/>
        <v>是</v>
      </c>
      <c r="G128" s="525" t="str">
        <f t="shared" si="3"/>
        <v>项</v>
      </c>
    </row>
    <row r="129" ht="36" customHeight="1" spans="1:7">
      <c r="A129" s="509" t="s">
        <v>341</v>
      </c>
      <c r="B129" s="507" t="s">
        <v>342</v>
      </c>
      <c r="C129" s="544"/>
      <c r="D129" s="542"/>
      <c r="E129" s="543"/>
      <c r="F129" s="538" t="str">
        <f t="shared" si="2"/>
        <v>否</v>
      </c>
      <c r="G129" s="525" t="str">
        <f t="shared" si="3"/>
        <v>项</v>
      </c>
    </row>
    <row r="130" ht="36" customHeight="1" spans="1:7">
      <c r="A130" s="509" t="s">
        <v>343</v>
      </c>
      <c r="B130" s="507" t="s">
        <v>344</v>
      </c>
      <c r="C130" s="544"/>
      <c r="D130" s="542"/>
      <c r="E130" s="543"/>
      <c r="F130" s="538" t="str">
        <f t="shared" si="2"/>
        <v>否</v>
      </c>
      <c r="G130" s="525" t="str">
        <f t="shared" si="3"/>
        <v>项</v>
      </c>
    </row>
    <row r="131" ht="36" customHeight="1" spans="1:7">
      <c r="A131" s="509" t="s">
        <v>345</v>
      </c>
      <c r="B131" s="507" t="s">
        <v>346</v>
      </c>
      <c r="C131" s="544"/>
      <c r="D131" s="542"/>
      <c r="E131" s="543"/>
      <c r="F131" s="538" t="str">
        <f t="shared" si="2"/>
        <v>否</v>
      </c>
      <c r="G131" s="525" t="str">
        <f t="shared" si="3"/>
        <v>项</v>
      </c>
    </row>
    <row r="132" ht="36" customHeight="1" spans="1:7">
      <c r="A132" s="509" t="s">
        <v>347</v>
      </c>
      <c r="B132" s="507" t="s">
        <v>348</v>
      </c>
      <c r="C132" s="545">
        <v>100</v>
      </c>
      <c r="D132" s="542">
        <v>148</v>
      </c>
      <c r="E132" s="543">
        <f>(D132-C132)/C132</f>
        <v>0.48</v>
      </c>
      <c r="F132" s="538" t="str">
        <f t="shared" ref="F132:F195" si="4">IF(LEN(A132)=3,"是",IF(B132&lt;&gt;"",IF(SUM(C132:D132)&lt;&gt;0,"是","否"),"是"))</f>
        <v>是</v>
      </c>
      <c r="G132" s="525" t="str">
        <f t="shared" ref="G132:G195" si="5">IF(LEN(A132)=3,"类",IF(LEN(A132)=5,"款","项"))</f>
        <v>项</v>
      </c>
    </row>
    <row r="133" ht="36" customHeight="1" spans="1:7">
      <c r="A133" s="509" t="s">
        <v>349</v>
      </c>
      <c r="B133" s="507" t="s">
        <v>161</v>
      </c>
      <c r="C133" s="545">
        <v>152</v>
      </c>
      <c r="D133" s="542">
        <v>245</v>
      </c>
      <c r="E133" s="543">
        <f>(D133-C133)/C133</f>
        <v>0.611842105263158</v>
      </c>
      <c r="F133" s="538" t="str">
        <f t="shared" si="4"/>
        <v>是</v>
      </c>
      <c r="G133" s="525" t="str">
        <f t="shared" si="5"/>
        <v>项</v>
      </c>
    </row>
    <row r="134" ht="36" customHeight="1" spans="1:7">
      <c r="A134" s="509" t="s">
        <v>350</v>
      </c>
      <c r="B134" s="507" t="s">
        <v>351</v>
      </c>
      <c r="C134" s="542"/>
      <c r="D134" s="542"/>
      <c r="E134" s="537"/>
      <c r="F134" s="538" t="str">
        <f t="shared" si="4"/>
        <v>否</v>
      </c>
      <c r="G134" s="525" t="str">
        <f t="shared" si="5"/>
        <v>项</v>
      </c>
    </row>
    <row r="135" ht="36" customHeight="1" spans="1:7">
      <c r="A135" s="534" t="s">
        <v>352</v>
      </c>
      <c r="B135" s="535" t="s">
        <v>353</v>
      </c>
      <c r="C135" s="540"/>
      <c r="D135" s="540"/>
      <c r="E135" s="537"/>
      <c r="F135" s="538" t="str">
        <f t="shared" si="4"/>
        <v>否</v>
      </c>
      <c r="G135" s="525" t="str">
        <f t="shared" si="5"/>
        <v>款</v>
      </c>
    </row>
    <row r="136" ht="36" customHeight="1" spans="1:7">
      <c r="A136" s="509" t="s">
        <v>354</v>
      </c>
      <c r="B136" s="507" t="s">
        <v>143</v>
      </c>
      <c r="C136" s="542"/>
      <c r="D136" s="542"/>
      <c r="E136" s="537"/>
      <c r="F136" s="538" t="str">
        <f t="shared" si="4"/>
        <v>否</v>
      </c>
      <c r="G136" s="525" t="str">
        <f t="shared" si="5"/>
        <v>项</v>
      </c>
    </row>
    <row r="137" ht="36" customHeight="1" spans="1:7">
      <c r="A137" s="509" t="s">
        <v>355</v>
      </c>
      <c r="B137" s="507" t="s">
        <v>145</v>
      </c>
      <c r="C137" s="542"/>
      <c r="D137" s="542"/>
      <c r="E137" s="537"/>
      <c r="F137" s="538" t="str">
        <f t="shared" si="4"/>
        <v>否</v>
      </c>
      <c r="G137" s="525" t="str">
        <f t="shared" si="5"/>
        <v>项</v>
      </c>
    </row>
    <row r="138" ht="36" customHeight="1" spans="1:7">
      <c r="A138" s="509" t="s">
        <v>356</v>
      </c>
      <c r="B138" s="507" t="s">
        <v>147</v>
      </c>
      <c r="C138" s="542"/>
      <c r="D138" s="542"/>
      <c r="E138" s="537"/>
      <c r="F138" s="538" t="str">
        <f t="shared" si="4"/>
        <v>否</v>
      </c>
      <c r="G138" s="525" t="str">
        <f t="shared" si="5"/>
        <v>项</v>
      </c>
    </row>
    <row r="139" ht="36" customHeight="1" spans="1:7">
      <c r="A139" s="509" t="s">
        <v>357</v>
      </c>
      <c r="B139" s="507" t="s">
        <v>358</v>
      </c>
      <c r="C139" s="542"/>
      <c r="D139" s="542"/>
      <c r="E139" s="537"/>
      <c r="F139" s="538" t="str">
        <f t="shared" si="4"/>
        <v>否</v>
      </c>
      <c r="G139" s="525" t="str">
        <f t="shared" si="5"/>
        <v>项</v>
      </c>
    </row>
    <row r="140" ht="36" customHeight="1" spans="1:7">
      <c r="A140" s="509" t="s">
        <v>359</v>
      </c>
      <c r="B140" s="507" t="s">
        <v>360</v>
      </c>
      <c r="C140" s="542"/>
      <c r="D140" s="542"/>
      <c r="E140" s="537"/>
      <c r="F140" s="538" t="str">
        <f t="shared" si="4"/>
        <v>否</v>
      </c>
      <c r="G140" s="525" t="str">
        <f t="shared" si="5"/>
        <v>项</v>
      </c>
    </row>
    <row r="141" ht="36" customHeight="1" spans="1:7">
      <c r="A141" s="509" t="s">
        <v>361</v>
      </c>
      <c r="B141" s="507" t="s">
        <v>362</v>
      </c>
      <c r="C141" s="542"/>
      <c r="D141" s="542"/>
      <c r="E141" s="537"/>
      <c r="F141" s="538" t="str">
        <f t="shared" si="4"/>
        <v>否</v>
      </c>
      <c r="G141" s="525" t="str">
        <f t="shared" si="5"/>
        <v>项</v>
      </c>
    </row>
    <row r="142" ht="36" customHeight="1" spans="1:7">
      <c r="A142" s="509" t="s">
        <v>363</v>
      </c>
      <c r="B142" s="507" t="s">
        <v>364</v>
      </c>
      <c r="C142" s="542"/>
      <c r="D142" s="542"/>
      <c r="E142" s="537"/>
      <c r="F142" s="538" t="str">
        <f t="shared" si="4"/>
        <v>否</v>
      </c>
      <c r="G142" s="525" t="str">
        <f t="shared" si="5"/>
        <v>项</v>
      </c>
    </row>
    <row r="143" ht="36" customHeight="1" spans="1:7">
      <c r="A143" s="509" t="s">
        <v>365</v>
      </c>
      <c r="B143" s="507" t="s">
        <v>366</v>
      </c>
      <c r="C143" s="542"/>
      <c r="D143" s="542"/>
      <c r="E143" s="537"/>
      <c r="F143" s="538" t="str">
        <f t="shared" si="4"/>
        <v>否</v>
      </c>
      <c r="G143" s="525" t="str">
        <f t="shared" si="5"/>
        <v>项</v>
      </c>
    </row>
    <row r="144" ht="36" customHeight="1" spans="1:7">
      <c r="A144" s="509" t="s">
        <v>367</v>
      </c>
      <c r="B144" s="507" t="s">
        <v>368</v>
      </c>
      <c r="C144" s="542"/>
      <c r="D144" s="542"/>
      <c r="E144" s="537"/>
      <c r="F144" s="538" t="str">
        <f t="shared" si="4"/>
        <v>否</v>
      </c>
      <c r="G144" s="525" t="str">
        <f t="shared" si="5"/>
        <v>项</v>
      </c>
    </row>
    <row r="145" ht="36" customHeight="1" spans="1:7">
      <c r="A145" s="509" t="s">
        <v>369</v>
      </c>
      <c r="B145" s="507" t="s">
        <v>370</v>
      </c>
      <c r="C145" s="542"/>
      <c r="D145" s="542"/>
      <c r="E145" s="537"/>
      <c r="F145" s="538" t="str">
        <f t="shared" si="4"/>
        <v>否</v>
      </c>
      <c r="G145" s="525" t="str">
        <f t="shared" si="5"/>
        <v>项</v>
      </c>
    </row>
    <row r="146" ht="36" customHeight="1" spans="1:7">
      <c r="A146" s="509" t="s">
        <v>371</v>
      </c>
      <c r="B146" s="507" t="s">
        <v>161</v>
      </c>
      <c r="C146" s="542"/>
      <c r="D146" s="542"/>
      <c r="E146" s="537"/>
      <c r="F146" s="538" t="str">
        <f t="shared" si="4"/>
        <v>否</v>
      </c>
      <c r="G146" s="525" t="str">
        <f t="shared" si="5"/>
        <v>项</v>
      </c>
    </row>
    <row r="147" ht="36" customHeight="1" spans="1:7">
      <c r="A147" s="509" t="s">
        <v>372</v>
      </c>
      <c r="B147" s="507" t="s">
        <v>373</v>
      </c>
      <c r="C147" s="542"/>
      <c r="D147" s="542"/>
      <c r="E147" s="537"/>
      <c r="F147" s="538" t="str">
        <f t="shared" si="4"/>
        <v>否</v>
      </c>
      <c r="G147" s="525" t="str">
        <f t="shared" si="5"/>
        <v>项</v>
      </c>
    </row>
    <row r="148" ht="36" customHeight="1" spans="1:7">
      <c r="A148" s="534" t="s">
        <v>374</v>
      </c>
      <c r="B148" s="535" t="s">
        <v>375</v>
      </c>
      <c r="C148" s="546">
        <v>394</v>
      </c>
      <c r="D148" s="540">
        <v>1595</v>
      </c>
      <c r="E148" s="537">
        <f>(D148-C148)/C148</f>
        <v>3.04822335025381</v>
      </c>
      <c r="F148" s="538" t="str">
        <f t="shared" si="4"/>
        <v>是</v>
      </c>
      <c r="G148" s="525" t="str">
        <f t="shared" si="5"/>
        <v>款</v>
      </c>
    </row>
    <row r="149" ht="36" customHeight="1" spans="1:7">
      <c r="A149" s="509" t="s">
        <v>376</v>
      </c>
      <c r="B149" s="507" t="s">
        <v>143</v>
      </c>
      <c r="C149" s="545">
        <v>210</v>
      </c>
      <c r="D149" s="542">
        <v>382</v>
      </c>
      <c r="E149" s="543">
        <f>(D149-C149)/C149</f>
        <v>0.819047619047619</v>
      </c>
      <c r="F149" s="538" t="str">
        <f t="shared" si="4"/>
        <v>是</v>
      </c>
      <c r="G149" s="525" t="str">
        <f t="shared" si="5"/>
        <v>项</v>
      </c>
    </row>
    <row r="150" ht="36" customHeight="1" spans="1:7">
      <c r="A150" s="509" t="s">
        <v>377</v>
      </c>
      <c r="B150" s="507" t="s">
        <v>145</v>
      </c>
      <c r="C150" s="545"/>
      <c r="D150" s="542">
        <v>2</v>
      </c>
      <c r="E150" s="537"/>
      <c r="F150" s="538" t="str">
        <f t="shared" si="4"/>
        <v>是</v>
      </c>
      <c r="G150" s="525" t="str">
        <f t="shared" si="5"/>
        <v>项</v>
      </c>
    </row>
    <row r="151" ht="36" customHeight="1" spans="1:7">
      <c r="A151" s="509" t="s">
        <v>378</v>
      </c>
      <c r="B151" s="507" t="s">
        <v>147</v>
      </c>
      <c r="C151" s="544"/>
      <c r="D151" s="542"/>
      <c r="E151" s="537"/>
      <c r="F151" s="538" t="str">
        <f t="shared" si="4"/>
        <v>否</v>
      </c>
      <c r="G151" s="525" t="str">
        <f t="shared" si="5"/>
        <v>项</v>
      </c>
    </row>
    <row r="152" ht="36" customHeight="1" spans="1:7">
      <c r="A152" s="509" t="s">
        <v>379</v>
      </c>
      <c r="B152" s="507" t="s">
        <v>380</v>
      </c>
      <c r="C152" s="545">
        <v>184</v>
      </c>
      <c r="D152" s="542">
        <v>730</v>
      </c>
      <c r="E152" s="543">
        <f>(D152-C152)/C152</f>
        <v>2.96739130434783</v>
      </c>
      <c r="F152" s="538" t="str">
        <f t="shared" si="4"/>
        <v>是</v>
      </c>
      <c r="G152" s="525" t="str">
        <f t="shared" si="5"/>
        <v>项</v>
      </c>
    </row>
    <row r="153" ht="36" customHeight="1" spans="1:7">
      <c r="A153" s="509" t="s">
        <v>381</v>
      </c>
      <c r="B153" s="507" t="s">
        <v>161</v>
      </c>
      <c r="C153" s="544"/>
      <c r="D153" s="542"/>
      <c r="E153" s="537"/>
      <c r="F153" s="538" t="str">
        <f t="shared" si="4"/>
        <v>否</v>
      </c>
      <c r="G153" s="525" t="str">
        <f t="shared" si="5"/>
        <v>项</v>
      </c>
    </row>
    <row r="154" ht="36" customHeight="1" spans="1:7">
      <c r="A154" s="509" t="s">
        <v>382</v>
      </c>
      <c r="B154" s="507" t="s">
        <v>383</v>
      </c>
      <c r="C154" s="544"/>
      <c r="D154" s="542">
        <v>481</v>
      </c>
      <c r="E154" s="537"/>
      <c r="F154" s="538" t="str">
        <f t="shared" si="4"/>
        <v>是</v>
      </c>
      <c r="G154" s="525" t="str">
        <f t="shared" si="5"/>
        <v>项</v>
      </c>
    </row>
    <row r="155" ht="36" customHeight="1" spans="1:7">
      <c r="A155" s="534" t="s">
        <v>384</v>
      </c>
      <c r="B155" s="535" t="s">
        <v>385</v>
      </c>
      <c r="C155" s="540"/>
      <c r="D155" s="540"/>
      <c r="E155" s="537"/>
      <c r="F155" s="538" t="str">
        <f t="shared" si="4"/>
        <v>否</v>
      </c>
      <c r="G155" s="525" t="str">
        <f t="shared" si="5"/>
        <v>款</v>
      </c>
    </row>
    <row r="156" ht="36" customHeight="1" spans="1:7">
      <c r="A156" s="509" t="s">
        <v>386</v>
      </c>
      <c r="B156" s="507" t="s">
        <v>143</v>
      </c>
      <c r="C156" s="542"/>
      <c r="D156" s="542"/>
      <c r="E156" s="537"/>
      <c r="F156" s="538" t="str">
        <f t="shared" si="4"/>
        <v>否</v>
      </c>
      <c r="G156" s="525" t="str">
        <f t="shared" si="5"/>
        <v>项</v>
      </c>
    </row>
    <row r="157" ht="36" customHeight="1" spans="1:7">
      <c r="A157" s="509" t="s">
        <v>387</v>
      </c>
      <c r="B157" s="507" t="s">
        <v>145</v>
      </c>
      <c r="C157" s="542"/>
      <c r="D157" s="542"/>
      <c r="E157" s="537"/>
      <c r="F157" s="538" t="str">
        <f t="shared" si="4"/>
        <v>否</v>
      </c>
      <c r="G157" s="525" t="str">
        <f t="shared" si="5"/>
        <v>项</v>
      </c>
    </row>
    <row r="158" ht="36" customHeight="1" spans="1:7">
      <c r="A158" s="509" t="s">
        <v>388</v>
      </c>
      <c r="B158" s="507" t="s">
        <v>147</v>
      </c>
      <c r="C158" s="542"/>
      <c r="D158" s="542"/>
      <c r="E158" s="537"/>
      <c r="F158" s="538" t="str">
        <f t="shared" si="4"/>
        <v>否</v>
      </c>
      <c r="G158" s="525" t="str">
        <f t="shared" si="5"/>
        <v>项</v>
      </c>
    </row>
    <row r="159" ht="36" customHeight="1" spans="1:7">
      <c r="A159" s="509" t="s">
        <v>389</v>
      </c>
      <c r="B159" s="507" t="s">
        <v>390</v>
      </c>
      <c r="C159" s="542"/>
      <c r="D159" s="542"/>
      <c r="E159" s="537"/>
      <c r="F159" s="538" t="str">
        <f t="shared" si="4"/>
        <v>否</v>
      </c>
      <c r="G159" s="525" t="str">
        <f t="shared" si="5"/>
        <v>项</v>
      </c>
    </row>
    <row r="160" ht="36" customHeight="1" spans="1:7">
      <c r="A160" s="509" t="s">
        <v>391</v>
      </c>
      <c r="B160" s="507" t="s">
        <v>392</v>
      </c>
      <c r="C160" s="542"/>
      <c r="D160" s="542"/>
      <c r="E160" s="537"/>
      <c r="F160" s="538" t="str">
        <f t="shared" si="4"/>
        <v>否</v>
      </c>
      <c r="G160" s="525" t="str">
        <f t="shared" si="5"/>
        <v>项</v>
      </c>
    </row>
    <row r="161" ht="36" customHeight="1" spans="1:7">
      <c r="A161" s="509" t="s">
        <v>393</v>
      </c>
      <c r="B161" s="507" t="s">
        <v>161</v>
      </c>
      <c r="C161" s="542"/>
      <c r="D161" s="542"/>
      <c r="E161" s="537"/>
      <c r="F161" s="538" t="str">
        <f t="shared" si="4"/>
        <v>否</v>
      </c>
      <c r="G161" s="525" t="str">
        <f t="shared" si="5"/>
        <v>项</v>
      </c>
    </row>
    <row r="162" ht="36" customHeight="1" spans="1:7">
      <c r="A162" s="509" t="s">
        <v>394</v>
      </c>
      <c r="B162" s="507" t="s">
        <v>395</v>
      </c>
      <c r="C162" s="542"/>
      <c r="D162" s="542"/>
      <c r="E162" s="537"/>
      <c r="F162" s="538" t="str">
        <f t="shared" si="4"/>
        <v>否</v>
      </c>
      <c r="G162" s="525" t="str">
        <f t="shared" si="5"/>
        <v>项</v>
      </c>
    </row>
    <row r="163" ht="36" customHeight="1" spans="1:7">
      <c r="A163" s="534" t="s">
        <v>396</v>
      </c>
      <c r="B163" s="535" t="s">
        <v>397</v>
      </c>
      <c r="C163" s="536">
        <v>139</v>
      </c>
      <c r="D163" s="540">
        <v>210</v>
      </c>
      <c r="E163" s="537">
        <f>(D163-C163)/C163</f>
        <v>0.510791366906475</v>
      </c>
      <c r="F163" s="538" t="str">
        <f t="shared" si="4"/>
        <v>是</v>
      </c>
      <c r="G163" s="525" t="str">
        <f t="shared" si="5"/>
        <v>款</v>
      </c>
    </row>
    <row r="164" ht="36" customHeight="1" spans="1:7">
      <c r="A164" s="509" t="s">
        <v>398</v>
      </c>
      <c r="B164" s="507" t="s">
        <v>143</v>
      </c>
      <c r="C164" s="544"/>
      <c r="D164" s="542"/>
      <c r="E164" s="537"/>
      <c r="F164" s="538" t="str">
        <f t="shared" si="4"/>
        <v>否</v>
      </c>
      <c r="G164" s="525" t="str">
        <f t="shared" si="5"/>
        <v>项</v>
      </c>
    </row>
    <row r="165" ht="36" customHeight="1" spans="1:7">
      <c r="A165" s="509" t="s">
        <v>399</v>
      </c>
      <c r="B165" s="507" t="s">
        <v>145</v>
      </c>
      <c r="C165" s="544"/>
      <c r="D165" s="542"/>
      <c r="E165" s="537"/>
      <c r="F165" s="538" t="str">
        <f t="shared" si="4"/>
        <v>否</v>
      </c>
      <c r="G165" s="525" t="str">
        <f t="shared" si="5"/>
        <v>项</v>
      </c>
    </row>
    <row r="166" ht="36" customHeight="1" spans="1:7">
      <c r="A166" s="509" t="s">
        <v>400</v>
      </c>
      <c r="B166" s="507" t="s">
        <v>147</v>
      </c>
      <c r="C166" s="544"/>
      <c r="D166" s="542"/>
      <c r="E166" s="537"/>
      <c r="F166" s="538" t="str">
        <f t="shared" si="4"/>
        <v>否</v>
      </c>
      <c r="G166" s="525" t="str">
        <f t="shared" si="5"/>
        <v>项</v>
      </c>
    </row>
    <row r="167" ht="36" customHeight="1" spans="1:7">
      <c r="A167" s="509" t="s">
        <v>401</v>
      </c>
      <c r="B167" s="507" t="s">
        <v>402</v>
      </c>
      <c r="C167" s="544">
        <v>139</v>
      </c>
      <c r="D167" s="542">
        <v>210</v>
      </c>
      <c r="E167" s="543">
        <f>(D167-C167)/C167</f>
        <v>0.510791366906475</v>
      </c>
      <c r="F167" s="538" t="str">
        <f t="shared" si="4"/>
        <v>是</v>
      </c>
      <c r="G167" s="525" t="str">
        <f t="shared" si="5"/>
        <v>项</v>
      </c>
    </row>
    <row r="168" ht="36" customHeight="1" spans="1:7">
      <c r="A168" s="509" t="s">
        <v>403</v>
      </c>
      <c r="B168" s="507" t="s">
        <v>404</v>
      </c>
      <c r="C168" s="544"/>
      <c r="D168" s="542"/>
      <c r="E168" s="537"/>
      <c r="F168" s="538" t="str">
        <f t="shared" si="4"/>
        <v>否</v>
      </c>
      <c r="G168" s="525" t="str">
        <f t="shared" si="5"/>
        <v>项</v>
      </c>
    </row>
    <row r="169" ht="36" customHeight="1" spans="1:7">
      <c r="A169" s="534" t="s">
        <v>405</v>
      </c>
      <c r="B169" s="535" t="s">
        <v>406</v>
      </c>
      <c r="C169" s="546">
        <v>125</v>
      </c>
      <c r="D169" s="540">
        <v>234</v>
      </c>
      <c r="E169" s="537">
        <f>(D169-C169)/C169</f>
        <v>0.872</v>
      </c>
      <c r="F169" s="538" t="str">
        <f t="shared" si="4"/>
        <v>是</v>
      </c>
      <c r="G169" s="525" t="str">
        <f t="shared" si="5"/>
        <v>款</v>
      </c>
    </row>
    <row r="170" ht="36" customHeight="1" spans="1:7">
      <c r="A170" s="509" t="s">
        <v>407</v>
      </c>
      <c r="B170" s="507" t="s">
        <v>143</v>
      </c>
      <c r="C170" s="545">
        <v>122</v>
      </c>
      <c r="D170" s="542">
        <v>207</v>
      </c>
      <c r="E170" s="543">
        <f>(D170-C170)/C170</f>
        <v>0.69672131147541</v>
      </c>
      <c r="F170" s="538" t="str">
        <f t="shared" si="4"/>
        <v>是</v>
      </c>
      <c r="G170" s="525" t="str">
        <f t="shared" si="5"/>
        <v>项</v>
      </c>
    </row>
    <row r="171" ht="36" customHeight="1" spans="1:7">
      <c r="A171" s="509" t="s">
        <v>408</v>
      </c>
      <c r="B171" s="507" t="s">
        <v>145</v>
      </c>
      <c r="C171" s="545">
        <v>3</v>
      </c>
      <c r="D171" s="542">
        <v>27</v>
      </c>
      <c r="E171" s="543">
        <f>(D171-C171)/C171</f>
        <v>8</v>
      </c>
      <c r="F171" s="538" t="str">
        <f t="shared" si="4"/>
        <v>是</v>
      </c>
      <c r="G171" s="525" t="str">
        <f t="shared" si="5"/>
        <v>项</v>
      </c>
    </row>
    <row r="172" ht="36" customHeight="1" spans="1:7">
      <c r="A172" s="509" t="s">
        <v>409</v>
      </c>
      <c r="B172" s="507" t="s">
        <v>147</v>
      </c>
      <c r="C172" s="544"/>
      <c r="D172" s="542"/>
      <c r="E172" s="537"/>
      <c r="F172" s="538" t="str">
        <f t="shared" si="4"/>
        <v>否</v>
      </c>
      <c r="G172" s="525" t="str">
        <f t="shared" si="5"/>
        <v>项</v>
      </c>
    </row>
    <row r="173" ht="36" customHeight="1" spans="1:7">
      <c r="A173" s="509" t="s">
        <v>410</v>
      </c>
      <c r="B173" s="507" t="s">
        <v>174</v>
      </c>
      <c r="C173" s="544"/>
      <c r="D173" s="542"/>
      <c r="E173" s="537"/>
      <c r="F173" s="538" t="str">
        <f t="shared" si="4"/>
        <v>否</v>
      </c>
      <c r="G173" s="525" t="str">
        <f t="shared" si="5"/>
        <v>项</v>
      </c>
    </row>
    <row r="174" ht="36" customHeight="1" spans="1:7">
      <c r="A174" s="509" t="s">
        <v>411</v>
      </c>
      <c r="B174" s="507" t="s">
        <v>161</v>
      </c>
      <c r="C174" s="544"/>
      <c r="D174" s="542"/>
      <c r="E174" s="537"/>
      <c r="F174" s="538" t="str">
        <f t="shared" si="4"/>
        <v>否</v>
      </c>
      <c r="G174" s="525" t="str">
        <f t="shared" si="5"/>
        <v>项</v>
      </c>
    </row>
    <row r="175" ht="36" customHeight="1" spans="1:7">
      <c r="A175" s="509" t="s">
        <v>412</v>
      </c>
      <c r="B175" s="507" t="s">
        <v>413</v>
      </c>
      <c r="C175" s="545"/>
      <c r="D175" s="542"/>
      <c r="E175" s="537"/>
      <c r="F175" s="538" t="str">
        <f t="shared" si="4"/>
        <v>否</v>
      </c>
      <c r="G175" s="525" t="str">
        <f t="shared" si="5"/>
        <v>项</v>
      </c>
    </row>
    <row r="176" ht="36" customHeight="1" spans="1:7">
      <c r="A176" s="534" t="s">
        <v>414</v>
      </c>
      <c r="B176" s="535" t="s">
        <v>415</v>
      </c>
      <c r="C176" s="546">
        <v>818</v>
      </c>
      <c r="D176" s="540">
        <v>1265</v>
      </c>
      <c r="E176" s="537">
        <f>(D176-C176)/C176</f>
        <v>0.546454767726161</v>
      </c>
      <c r="F176" s="538" t="str">
        <f t="shared" si="4"/>
        <v>是</v>
      </c>
      <c r="G176" s="525" t="str">
        <f t="shared" si="5"/>
        <v>款</v>
      </c>
    </row>
    <row r="177" ht="36" customHeight="1" spans="1:7">
      <c r="A177" s="509" t="s">
        <v>416</v>
      </c>
      <c r="B177" s="507" t="s">
        <v>143</v>
      </c>
      <c r="C177" s="545">
        <v>582</v>
      </c>
      <c r="D177" s="542">
        <v>946</v>
      </c>
      <c r="E177" s="543">
        <f>(D177-C177)/C177</f>
        <v>0.625429553264605</v>
      </c>
      <c r="F177" s="538" t="str">
        <f t="shared" si="4"/>
        <v>是</v>
      </c>
      <c r="G177" s="525" t="str">
        <f t="shared" si="5"/>
        <v>项</v>
      </c>
    </row>
    <row r="178" ht="36" customHeight="1" spans="1:7">
      <c r="A178" s="509" t="s">
        <v>417</v>
      </c>
      <c r="B178" s="507" t="s">
        <v>145</v>
      </c>
      <c r="C178" s="545">
        <v>164</v>
      </c>
      <c r="D178" s="542">
        <v>259</v>
      </c>
      <c r="E178" s="543">
        <f>(D178-C178)/C178</f>
        <v>0.579268292682927</v>
      </c>
      <c r="F178" s="538" t="str">
        <f t="shared" si="4"/>
        <v>是</v>
      </c>
      <c r="G178" s="525" t="str">
        <f t="shared" si="5"/>
        <v>项</v>
      </c>
    </row>
    <row r="179" ht="36" customHeight="1" spans="1:7">
      <c r="A179" s="509" t="s">
        <v>418</v>
      </c>
      <c r="B179" s="507" t="s">
        <v>147</v>
      </c>
      <c r="C179" s="544"/>
      <c r="D179" s="542"/>
      <c r="E179" s="537"/>
      <c r="F179" s="538" t="str">
        <f t="shared" si="4"/>
        <v>否</v>
      </c>
      <c r="G179" s="525" t="str">
        <f t="shared" si="5"/>
        <v>项</v>
      </c>
    </row>
    <row r="180" ht="36" customHeight="1" spans="1:7">
      <c r="A180" s="509">
        <v>2012906</v>
      </c>
      <c r="B180" s="507" t="s">
        <v>419</v>
      </c>
      <c r="C180" s="544"/>
      <c r="D180" s="542"/>
      <c r="E180" s="537"/>
      <c r="F180" s="538" t="str">
        <f t="shared" si="4"/>
        <v>否</v>
      </c>
      <c r="G180" s="525" t="str">
        <f t="shared" si="5"/>
        <v>项</v>
      </c>
    </row>
    <row r="181" ht="36" customHeight="1" spans="1:7">
      <c r="A181" s="509" t="s">
        <v>420</v>
      </c>
      <c r="B181" s="507" t="s">
        <v>161</v>
      </c>
      <c r="C181" s="544"/>
      <c r="D181" s="542"/>
      <c r="E181" s="537"/>
      <c r="F181" s="538" t="str">
        <f t="shared" si="4"/>
        <v>否</v>
      </c>
      <c r="G181" s="525" t="str">
        <f t="shared" si="5"/>
        <v>项</v>
      </c>
    </row>
    <row r="182" ht="36" customHeight="1" spans="1:7">
      <c r="A182" s="509" t="s">
        <v>421</v>
      </c>
      <c r="B182" s="507" t="s">
        <v>422</v>
      </c>
      <c r="C182" s="545">
        <v>72</v>
      </c>
      <c r="D182" s="542">
        <v>60</v>
      </c>
      <c r="E182" s="543">
        <f>(D182-C182)/C182</f>
        <v>-0.166666666666667</v>
      </c>
      <c r="F182" s="538" t="str">
        <f t="shared" si="4"/>
        <v>是</v>
      </c>
      <c r="G182" s="525" t="str">
        <f t="shared" si="5"/>
        <v>项</v>
      </c>
    </row>
    <row r="183" ht="36" customHeight="1" spans="1:7">
      <c r="A183" s="534" t="s">
        <v>423</v>
      </c>
      <c r="B183" s="535" t="s">
        <v>424</v>
      </c>
      <c r="C183" s="546">
        <v>1878</v>
      </c>
      <c r="D183" s="540">
        <v>2648</v>
      </c>
      <c r="E183" s="537">
        <f>(D183-C183)/C183</f>
        <v>0.410010649627263</v>
      </c>
      <c r="F183" s="538" t="str">
        <f t="shared" si="4"/>
        <v>是</v>
      </c>
      <c r="G183" s="525" t="str">
        <f t="shared" si="5"/>
        <v>款</v>
      </c>
    </row>
    <row r="184" ht="36" customHeight="1" spans="1:7">
      <c r="A184" s="509" t="s">
        <v>425</v>
      </c>
      <c r="B184" s="507" t="s">
        <v>143</v>
      </c>
      <c r="C184" s="545">
        <v>1410</v>
      </c>
      <c r="D184" s="542">
        <v>2319</v>
      </c>
      <c r="E184" s="543">
        <f>(D184-C184)/C184</f>
        <v>0.64468085106383</v>
      </c>
      <c r="F184" s="538" t="str">
        <f t="shared" si="4"/>
        <v>是</v>
      </c>
      <c r="G184" s="525" t="str">
        <f t="shared" si="5"/>
        <v>项</v>
      </c>
    </row>
    <row r="185" ht="36" customHeight="1" spans="1:7">
      <c r="A185" s="509" t="s">
        <v>426</v>
      </c>
      <c r="B185" s="507" t="s">
        <v>145</v>
      </c>
      <c r="C185" s="545">
        <v>468</v>
      </c>
      <c r="D185" s="542">
        <v>329</v>
      </c>
      <c r="E185" s="543">
        <f>(D185-C185)/C185</f>
        <v>-0.297008547008547</v>
      </c>
      <c r="F185" s="538" t="str">
        <f t="shared" si="4"/>
        <v>是</v>
      </c>
      <c r="G185" s="525" t="str">
        <f t="shared" si="5"/>
        <v>项</v>
      </c>
    </row>
    <row r="186" ht="36" customHeight="1" spans="1:7">
      <c r="A186" s="509" t="s">
        <v>427</v>
      </c>
      <c r="B186" s="507" t="s">
        <v>147</v>
      </c>
      <c r="C186" s="544"/>
      <c r="D186" s="542"/>
      <c r="E186" s="537"/>
      <c r="F186" s="538" t="str">
        <f t="shared" si="4"/>
        <v>否</v>
      </c>
      <c r="G186" s="525" t="str">
        <f t="shared" si="5"/>
        <v>项</v>
      </c>
    </row>
    <row r="187" ht="36" customHeight="1" spans="1:7">
      <c r="A187" s="509" t="s">
        <v>428</v>
      </c>
      <c r="B187" s="507" t="s">
        <v>429</v>
      </c>
      <c r="C187" s="544"/>
      <c r="D187" s="542"/>
      <c r="E187" s="537"/>
      <c r="F187" s="538" t="str">
        <f t="shared" si="4"/>
        <v>否</v>
      </c>
      <c r="G187" s="525" t="str">
        <f t="shared" si="5"/>
        <v>项</v>
      </c>
    </row>
    <row r="188" ht="36" customHeight="1" spans="1:7">
      <c r="A188" s="509" t="s">
        <v>430</v>
      </c>
      <c r="B188" s="507" t="s">
        <v>161</v>
      </c>
      <c r="C188" s="544"/>
      <c r="D188" s="542"/>
      <c r="E188" s="537"/>
      <c r="F188" s="538" t="str">
        <f t="shared" si="4"/>
        <v>否</v>
      </c>
      <c r="G188" s="525" t="str">
        <f t="shared" si="5"/>
        <v>项</v>
      </c>
    </row>
    <row r="189" ht="36" customHeight="1" spans="1:7">
      <c r="A189" s="509" t="s">
        <v>431</v>
      </c>
      <c r="B189" s="507" t="s">
        <v>432</v>
      </c>
      <c r="C189" s="545"/>
      <c r="D189" s="542"/>
      <c r="E189" s="537"/>
      <c r="F189" s="538" t="str">
        <f t="shared" si="4"/>
        <v>否</v>
      </c>
      <c r="G189" s="525" t="str">
        <f t="shared" si="5"/>
        <v>项</v>
      </c>
    </row>
    <row r="190" ht="36" customHeight="1" spans="1:7">
      <c r="A190" s="534" t="s">
        <v>433</v>
      </c>
      <c r="B190" s="535" t="s">
        <v>434</v>
      </c>
      <c r="C190" s="546">
        <v>675</v>
      </c>
      <c r="D190" s="540">
        <v>885</v>
      </c>
      <c r="E190" s="537">
        <f>(D190-C190)/C190</f>
        <v>0.311111111111111</v>
      </c>
      <c r="F190" s="538" t="str">
        <f t="shared" si="4"/>
        <v>是</v>
      </c>
      <c r="G190" s="525" t="str">
        <f t="shared" si="5"/>
        <v>款</v>
      </c>
    </row>
    <row r="191" ht="36" customHeight="1" spans="1:7">
      <c r="A191" s="509" t="s">
        <v>435</v>
      </c>
      <c r="B191" s="507" t="s">
        <v>143</v>
      </c>
      <c r="C191" s="545">
        <v>474</v>
      </c>
      <c r="D191" s="542">
        <v>733</v>
      </c>
      <c r="E191" s="543">
        <f>(D191-C191)/C191</f>
        <v>0.546413502109705</v>
      </c>
      <c r="F191" s="538" t="str">
        <f t="shared" si="4"/>
        <v>是</v>
      </c>
      <c r="G191" s="525" t="str">
        <f t="shared" si="5"/>
        <v>项</v>
      </c>
    </row>
    <row r="192" ht="36" customHeight="1" spans="1:7">
      <c r="A192" s="509" t="s">
        <v>436</v>
      </c>
      <c r="B192" s="507" t="s">
        <v>145</v>
      </c>
      <c r="C192" s="545">
        <v>201</v>
      </c>
      <c r="D192" s="542">
        <v>140</v>
      </c>
      <c r="E192" s="543">
        <f>(D192-C192)/C192</f>
        <v>-0.303482587064677</v>
      </c>
      <c r="F192" s="538" t="str">
        <f t="shared" si="4"/>
        <v>是</v>
      </c>
      <c r="G192" s="525" t="str">
        <f t="shared" si="5"/>
        <v>项</v>
      </c>
    </row>
    <row r="193" ht="36" customHeight="1" spans="1:7">
      <c r="A193" s="509" t="s">
        <v>437</v>
      </c>
      <c r="B193" s="507" t="s">
        <v>147</v>
      </c>
      <c r="C193" s="544"/>
      <c r="D193" s="542"/>
      <c r="E193" s="537"/>
      <c r="F193" s="538" t="str">
        <f t="shared" si="4"/>
        <v>否</v>
      </c>
      <c r="G193" s="525" t="str">
        <f t="shared" si="5"/>
        <v>项</v>
      </c>
    </row>
    <row r="194" ht="36" customHeight="1" spans="1:7">
      <c r="A194" s="509" t="s">
        <v>438</v>
      </c>
      <c r="B194" s="507" t="s">
        <v>439</v>
      </c>
      <c r="C194" s="544"/>
      <c r="D194" s="542"/>
      <c r="E194" s="537"/>
      <c r="F194" s="538" t="str">
        <f t="shared" si="4"/>
        <v>否</v>
      </c>
      <c r="G194" s="525" t="str">
        <f t="shared" si="5"/>
        <v>项</v>
      </c>
    </row>
    <row r="195" ht="36" customHeight="1" spans="1:7">
      <c r="A195" s="509" t="s">
        <v>440</v>
      </c>
      <c r="B195" s="507" t="s">
        <v>161</v>
      </c>
      <c r="C195" s="544"/>
      <c r="D195" s="542"/>
      <c r="E195" s="537"/>
      <c r="F195" s="538" t="str">
        <f t="shared" si="4"/>
        <v>否</v>
      </c>
      <c r="G195" s="525" t="str">
        <f t="shared" si="5"/>
        <v>项</v>
      </c>
    </row>
    <row r="196" ht="36" customHeight="1" spans="1:7">
      <c r="A196" s="509" t="s">
        <v>441</v>
      </c>
      <c r="B196" s="507" t="s">
        <v>442</v>
      </c>
      <c r="C196" s="545"/>
      <c r="D196" s="542">
        <v>12</v>
      </c>
      <c r="E196" s="537"/>
      <c r="F196" s="538" t="str">
        <f t="shared" ref="F196:F245" si="6">IF(LEN(A196)=3,"是",IF(B196&lt;&gt;"",IF(SUM(C196:D196)&lt;&gt;0,"是","否"),"是"))</f>
        <v>是</v>
      </c>
      <c r="G196" s="525" t="str">
        <f t="shared" ref="G196:G245" si="7">IF(LEN(A196)=3,"类",IF(LEN(A196)=5,"款","项"))</f>
        <v>项</v>
      </c>
    </row>
    <row r="197" ht="36" customHeight="1" spans="1:7">
      <c r="A197" s="534" t="s">
        <v>443</v>
      </c>
      <c r="B197" s="535" t="s">
        <v>444</v>
      </c>
      <c r="C197" s="546">
        <v>486</v>
      </c>
      <c r="D197" s="540">
        <v>725</v>
      </c>
      <c r="E197" s="537">
        <f>(D197-C197)/C197</f>
        <v>0.491769547325103</v>
      </c>
      <c r="F197" s="538" t="str">
        <f t="shared" si="6"/>
        <v>是</v>
      </c>
      <c r="G197" s="525" t="str">
        <f t="shared" si="7"/>
        <v>款</v>
      </c>
    </row>
    <row r="198" ht="36" customHeight="1" spans="1:7">
      <c r="A198" s="509" t="s">
        <v>445</v>
      </c>
      <c r="B198" s="507" t="s">
        <v>143</v>
      </c>
      <c r="C198" s="545">
        <v>341</v>
      </c>
      <c r="D198" s="542">
        <v>602</v>
      </c>
      <c r="E198" s="543">
        <f>(D198-C198)/C198</f>
        <v>0.765395894428152</v>
      </c>
      <c r="F198" s="538" t="str">
        <f t="shared" si="6"/>
        <v>是</v>
      </c>
      <c r="G198" s="525" t="str">
        <f t="shared" si="7"/>
        <v>项</v>
      </c>
    </row>
    <row r="199" ht="36" customHeight="1" spans="1:7">
      <c r="A199" s="509" t="s">
        <v>446</v>
      </c>
      <c r="B199" s="507" t="s">
        <v>145</v>
      </c>
      <c r="C199" s="545">
        <v>145</v>
      </c>
      <c r="D199" s="542">
        <v>123</v>
      </c>
      <c r="E199" s="543">
        <f>(D199-C199)/C199</f>
        <v>-0.151724137931034</v>
      </c>
      <c r="F199" s="538" t="str">
        <f t="shared" si="6"/>
        <v>是</v>
      </c>
      <c r="G199" s="525" t="str">
        <f t="shared" si="7"/>
        <v>项</v>
      </c>
    </row>
    <row r="200" ht="36" customHeight="1" spans="1:7">
      <c r="A200" s="509" t="s">
        <v>447</v>
      </c>
      <c r="B200" s="507" t="s">
        <v>147</v>
      </c>
      <c r="C200" s="542"/>
      <c r="D200" s="542"/>
      <c r="E200" s="537"/>
      <c r="F200" s="538" t="str">
        <f t="shared" si="6"/>
        <v>否</v>
      </c>
      <c r="G200" s="525" t="str">
        <f t="shared" si="7"/>
        <v>项</v>
      </c>
    </row>
    <row r="201" ht="36" customHeight="1" spans="1:7">
      <c r="A201" s="509" t="s">
        <v>448</v>
      </c>
      <c r="B201" s="507" t="s">
        <v>449</v>
      </c>
      <c r="C201" s="542"/>
      <c r="D201" s="542"/>
      <c r="E201" s="537"/>
      <c r="F201" s="538" t="str">
        <f t="shared" si="6"/>
        <v>否</v>
      </c>
      <c r="G201" s="525" t="str">
        <f t="shared" si="7"/>
        <v>项</v>
      </c>
    </row>
    <row r="202" ht="36" customHeight="1" spans="1:7">
      <c r="A202" s="509" t="s">
        <v>450</v>
      </c>
      <c r="B202" s="507" t="s">
        <v>161</v>
      </c>
      <c r="C202" s="542"/>
      <c r="D202" s="542"/>
      <c r="E202" s="537"/>
      <c r="F202" s="538" t="str">
        <f t="shared" si="6"/>
        <v>否</v>
      </c>
      <c r="G202" s="525" t="str">
        <f t="shared" si="7"/>
        <v>项</v>
      </c>
    </row>
    <row r="203" ht="36" customHeight="1" spans="1:7">
      <c r="A203" s="509" t="s">
        <v>451</v>
      </c>
      <c r="B203" s="507" t="s">
        <v>452</v>
      </c>
      <c r="C203" s="542"/>
      <c r="D203" s="542"/>
      <c r="E203" s="537"/>
      <c r="F203" s="538" t="str">
        <f t="shared" si="6"/>
        <v>否</v>
      </c>
      <c r="G203" s="525" t="str">
        <f t="shared" si="7"/>
        <v>项</v>
      </c>
    </row>
    <row r="204" ht="36" customHeight="1" spans="1:7">
      <c r="A204" s="534" t="s">
        <v>453</v>
      </c>
      <c r="B204" s="535" t="s">
        <v>454</v>
      </c>
      <c r="C204" s="546">
        <v>288</v>
      </c>
      <c r="D204" s="540">
        <v>522</v>
      </c>
      <c r="E204" s="537">
        <f>(D204-C204)/C204</f>
        <v>0.8125</v>
      </c>
      <c r="F204" s="538" t="str">
        <f t="shared" si="6"/>
        <v>是</v>
      </c>
      <c r="G204" s="525" t="str">
        <f t="shared" si="7"/>
        <v>款</v>
      </c>
    </row>
    <row r="205" ht="36" customHeight="1" spans="1:7">
      <c r="A205" s="509" t="s">
        <v>455</v>
      </c>
      <c r="B205" s="507" t="s">
        <v>143</v>
      </c>
      <c r="C205" s="545">
        <v>223</v>
      </c>
      <c r="D205" s="542">
        <v>345</v>
      </c>
      <c r="E205" s="543">
        <f>(D205-C205)/C205</f>
        <v>0.547085201793722</v>
      </c>
      <c r="F205" s="538" t="str">
        <f t="shared" si="6"/>
        <v>是</v>
      </c>
      <c r="G205" s="525" t="str">
        <f t="shared" si="7"/>
        <v>项</v>
      </c>
    </row>
    <row r="206" ht="36" customHeight="1" spans="1:7">
      <c r="A206" s="509" t="s">
        <v>456</v>
      </c>
      <c r="B206" s="507" t="s">
        <v>145</v>
      </c>
      <c r="C206" s="545">
        <v>59</v>
      </c>
      <c r="D206" s="542">
        <v>177</v>
      </c>
      <c r="E206" s="543">
        <f>(D206-C206)/C206</f>
        <v>2</v>
      </c>
      <c r="F206" s="538" t="str">
        <f t="shared" si="6"/>
        <v>是</v>
      </c>
      <c r="G206" s="525" t="str">
        <f t="shared" si="7"/>
        <v>项</v>
      </c>
    </row>
    <row r="207" ht="36" customHeight="1" spans="1:7">
      <c r="A207" s="509" t="s">
        <v>457</v>
      </c>
      <c r="B207" s="507" t="s">
        <v>147</v>
      </c>
      <c r="C207" s="544"/>
      <c r="D207" s="542"/>
      <c r="E207" s="537"/>
      <c r="F207" s="538" t="str">
        <f t="shared" si="6"/>
        <v>否</v>
      </c>
      <c r="G207" s="525" t="str">
        <f t="shared" si="7"/>
        <v>项</v>
      </c>
    </row>
    <row r="208" ht="36" customHeight="1" spans="1:7">
      <c r="A208" s="509" t="s">
        <v>458</v>
      </c>
      <c r="B208" s="507" t="s">
        <v>459</v>
      </c>
      <c r="C208" s="545"/>
      <c r="D208" s="542"/>
      <c r="E208" s="537"/>
      <c r="F208" s="538" t="str">
        <f t="shared" si="6"/>
        <v>否</v>
      </c>
      <c r="G208" s="525" t="str">
        <f t="shared" si="7"/>
        <v>项</v>
      </c>
    </row>
    <row r="209" ht="36" customHeight="1" spans="1:7">
      <c r="A209" s="509" t="s">
        <v>460</v>
      </c>
      <c r="B209" s="507" t="s">
        <v>461</v>
      </c>
      <c r="C209" s="545"/>
      <c r="D209" s="542"/>
      <c r="E209" s="537"/>
      <c r="F209" s="538" t="str">
        <f t="shared" si="6"/>
        <v>否</v>
      </c>
      <c r="G209" s="525" t="str">
        <f t="shared" si="7"/>
        <v>项</v>
      </c>
    </row>
    <row r="210" ht="36" customHeight="1" spans="1:7">
      <c r="A210" s="509" t="s">
        <v>462</v>
      </c>
      <c r="B210" s="507" t="s">
        <v>161</v>
      </c>
      <c r="C210" s="542"/>
      <c r="D210" s="542"/>
      <c r="E210" s="537"/>
      <c r="F210" s="538" t="str">
        <f t="shared" si="6"/>
        <v>否</v>
      </c>
      <c r="G210" s="525" t="str">
        <f t="shared" si="7"/>
        <v>项</v>
      </c>
    </row>
    <row r="211" ht="36" customHeight="1" spans="1:7">
      <c r="A211" s="509" t="s">
        <v>463</v>
      </c>
      <c r="B211" s="507" t="s">
        <v>464</v>
      </c>
      <c r="C211" s="542">
        <v>6</v>
      </c>
      <c r="D211" s="542"/>
      <c r="E211" s="543">
        <f>(D211-C211)/C211</f>
        <v>-1</v>
      </c>
      <c r="F211" s="538" t="str">
        <f t="shared" si="6"/>
        <v>是</v>
      </c>
      <c r="G211" s="525" t="str">
        <f t="shared" si="7"/>
        <v>项</v>
      </c>
    </row>
    <row r="212" ht="36" customHeight="1" spans="1:7">
      <c r="A212" s="534" t="s">
        <v>465</v>
      </c>
      <c r="B212" s="535" t="s">
        <v>466</v>
      </c>
      <c r="C212" s="540"/>
      <c r="D212" s="540"/>
      <c r="E212" s="537"/>
      <c r="F212" s="538" t="str">
        <f t="shared" si="6"/>
        <v>否</v>
      </c>
      <c r="G212" s="525" t="str">
        <f t="shared" si="7"/>
        <v>款</v>
      </c>
    </row>
    <row r="213" ht="36" customHeight="1" spans="1:7">
      <c r="A213" s="509" t="s">
        <v>467</v>
      </c>
      <c r="B213" s="507" t="s">
        <v>143</v>
      </c>
      <c r="C213" s="542"/>
      <c r="D213" s="542"/>
      <c r="E213" s="537"/>
      <c r="F213" s="538" t="str">
        <f t="shared" si="6"/>
        <v>否</v>
      </c>
      <c r="G213" s="525" t="str">
        <f t="shared" si="7"/>
        <v>项</v>
      </c>
    </row>
    <row r="214" ht="36" customHeight="1" spans="1:7">
      <c r="A214" s="509" t="s">
        <v>468</v>
      </c>
      <c r="B214" s="507" t="s">
        <v>145</v>
      </c>
      <c r="C214" s="542"/>
      <c r="D214" s="542"/>
      <c r="E214" s="537"/>
      <c r="F214" s="538" t="str">
        <f t="shared" si="6"/>
        <v>否</v>
      </c>
      <c r="G214" s="525" t="str">
        <f t="shared" si="7"/>
        <v>项</v>
      </c>
    </row>
    <row r="215" ht="36" customHeight="1" spans="1:7">
      <c r="A215" s="509" t="s">
        <v>469</v>
      </c>
      <c r="B215" s="507" t="s">
        <v>147</v>
      </c>
      <c r="C215" s="542"/>
      <c r="D215" s="542"/>
      <c r="E215" s="537"/>
      <c r="F215" s="538" t="str">
        <f t="shared" si="6"/>
        <v>否</v>
      </c>
      <c r="G215" s="525" t="str">
        <f t="shared" si="7"/>
        <v>项</v>
      </c>
    </row>
    <row r="216" ht="36" customHeight="1" spans="1:7">
      <c r="A216" s="509" t="s">
        <v>470</v>
      </c>
      <c r="B216" s="507" t="s">
        <v>161</v>
      </c>
      <c r="C216" s="542"/>
      <c r="D216" s="542"/>
      <c r="E216" s="537"/>
      <c r="F216" s="538" t="str">
        <f t="shared" si="6"/>
        <v>否</v>
      </c>
      <c r="G216" s="525" t="str">
        <f t="shared" si="7"/>
        <v>项</v>
      </c>
    </row>
    <row r="217" ht="36" customHeight="1" spans="1:7">
      <c r="A217" s="509" t="s">
        <v>471</v>
      </c>
      <c r="B217" s="507" t="s">
        <v>472</v>
      </c>
      <c r="C217" s="542"/>
      <c r="D217" s="542"/>
      <c r="E217" s="537"/>
      <c r="F217" s="538" t="str">
        <f t="shared" si="6"/>
        <v>否</v>
      </c>
      <c r="G217" s="525" t="str">
        <f t="shared" si="7"/>
        <v>项</v>
      </c>
    </row>
    <row r="218" ht="36" customHeight="1" spans="1:7">
      <c r="A218" s="534" t="s">
        <v>473</v>
      </c>
      <c r="B218" s="535" t="s">
        <v>474</v>
      </c>
      <c r="C218" s="540">
        <v>16</v>
      </c>
      <c r="D218" s="540">
        <v>19</v>
      </c>
      <c r="E218" s="537">
        <f>(D218-C218)/C218</f>
        <v>0.1875</v>
      </c>
      <c r="F218" s="538" t="str">
        <f t="shared" si="6"/>
        <v>是</v>
      </c>
      <c r="G218" s="525" t="str">
        <f t="shared" si="7"/>
        <v>款</v>
      </c>
    </row>
    <row r="219" ht="36" customHeight="1" spans="1:7">
      <c r="A219" s="509" t="s">
        <v>475</v>
      </c>
      <c r="B219" s="507" t="s">
        <v>143</v>
      </c>
      <c r="C219" s="542"/>
      <c r="D219" s="542"/>
      <c r="E219" s="537"/>
      <c r="F219" s="538" t="str">
        <f t="shared" si="6"/>
        <v>否</v>
      </c>
      <c r="G219" s="525" t="str">
        <f t="shared" si="7"/>
        <v>项</v>
      </c>
    </row>
    <row r="220" ht="36" customHeight="1" spans="1:7">
      <c r="A220" s="509" t="s">
        <v>476</v>
      </c>
      <c r="B220" s="507" t="s">
        <v>145</v>
      </c>
      <c r="C220" s="542"/>
      <c r="D220" s="542"/>
      <c r="E220" s="537"/>
      <c r="F220" s="538" t="str">
        <f t="shared" si="6"/>
        <v>否</v>
      </c>
      <c r="G220" s="525" t="str">
        <f t="shared" si="7"/>
        <v>项</v>
      </c>
    </row>
    <row r="221" ht="36" customHeight="1" spans="1:7">
      <c r="A221" s="509" t="s">
        <v>477</v>
      </c>
      <c r="B221" s="507" t="s">
        <v>147</v>
      </c>
      <c r="C221" s="542"/>
      <c r="D221" s="542"/>
      <c r="E221" s="537"/>
      <c r="F221" s="538" t="str">
        <f t="shared" si="6"/>
        <v>否</v>
      </c>
      <c r="G221" s="525" t="str">
        <f t="shared" si="7"/>
        <v>项</v>
      </c>
    </row>
    <row r="222" ht="36" customHeight="1" spans="1:7">
      <c r="A222" s="509" t="s">
        <v>478</v>
      </c>
      <c r="B222" s="507" t="s">
        <v>161</v>
      </c>
      <c r="C222" s="542"/>
      <c r="D222" s="542"/>
      <c r="E222" s="537"/>
      <c r="F222" s="538" t="str">
        <f t="shared" si="6"/>
        <v>否</v>
      </c>
      <c r="G222" s="525" t="str">
        <f t="shared" si="7"/>
        <v>项</v>
      </c>
    </row>
    <row r="223" ht="36" customHeight="1" spans="1:7">
      <c r="A223" s="509" t="s">
        <v>479</v>
      </c>
      <c r="B223" s="507" t="s">
        <v>480</v>
      </c>
      <c r="C223" s="542">
        <v>16</v>
      </c>
      <c r="D223" s="542">
        <v>19</v>
      </c>
      <c r="E223" s="537">
        <f>(D223-C223)/C223</f>
        <v>0.1875</v>
      </c>
      <c r="F223" s="538" t="str">
        <f t="shared" si="6"/>
        <v>是</v>
      </c>
      <c r="G223" s="525" t="str">
        <f t="shared" si="7"/>
        <v>项</v>
      </c>
    </row>
    <row r="224" ht="36" customHeight="1" spans="1:7">
      <c r="A224" s="534" t="s">
        <v>481</v>
      </c>
      <c r="B224" s="535" t="s">
        <v>482</v>
      </c>
      <c r="C224" s="540"/>
      <c r="D224" s="540"/>
      <c r="E224" s="537"/>
      <c r="F224" s="538" t="str">
        <f t="shared" si="6"/>
        <v>否</v>
      </c>
      <c r="G224" s="525" t="str">
        <f t="shared" si="7"/>
        <v>款</v>
      </c>
    </row>
    <row r="225" ht="36" customHeight="1" spans="1:7">
      <c r="A225" s="509" t="s">
        <v>483</v>
      </c>
      <c r="B225" s="507" t="s">
        <v>143</v>
      </c>
      <c r="C225" s="542"/>
      <c r="D225" s="542"/>
      <c r="E225" s="537"/>
      <c r="F225" s="538" t="str">
        <f t="shared" si="6"/>
        <v>否</v>
      </c>
      <c r="G225" s="525" t="str">
        <f t="shared" si="7"/>
        <v>项</v>
      </c>
    </row>
    <row r="226" ht="36" customHeight="1" spans="1:7">
      <c r="A226" s="509" t="s">
        <v>484</v>
      </c>
      <c r="B226" s="507" t="s">
        <v>145</v>
      </c>
      <c r="C226" s="542"/>
      <c r="D226" s="542"/>
      <c r="E226" s="537"/>
      <c r="F226" s="538" t="str">
        <f t="shared" si="6"/>
        <v>否</v>
      </c>
      <c r="G226" s="525" t="str">
        <f t="shared" si="7"/>
        <v>项</v>
      </c>
    </row>
    <row r="227" ht="36" customHeight="1" spans="1:7">
      <c r="A227" s="509" t="s">
        <v>485</v>
      </c>
      <c r="B227" s="507" t="s">
        <v>147</v>
      </c>
      <c r="C227" s="542"/>
      <c r="D227" s="542"/>
      <c r="E227" s="537"/>
      <c r="F227" s="538" t="str">
        <f t="shared" si="6"/>
        <v>否</v>
      </c>
      <c r="G227" s="525" t="str">
        <f t="shared" si="7"/>
        <v>项</v>
      </c>
    </row>
    <row r="228" ht="36" customHeight="1" spans="1:7">
      <c r="A228" s="509" t="s">
        <v>486</v>
      </c>
      <c r="B228" s="507" t="s">
        <v>487</v>
      </c>
      <c r="C228" s="542"/>
      <c r="D228" s="542"/>
      <c r="E228" s="537"/>
      <c r="F228" s="538" t="str">
        <f t="shared" si="6"/>
        <v>否</v>
      </c>
      <c r="G228" s="525" t="str">
        <f t="shared" si="7"/>
        <v>项</v>
      </c>
    </row>
    <row r="229" ht="36" customHeight="1" spans="1:7">
      <c r="A229" s="509" t="s">
        <v>488</v>
      </c>
      <c r="B229" s="507" t="s">
        <v>161</v>
      </c>
      <c r="C229" s="542"/>
      <c r="D229" s="542"/>
      <c r="E229" s="537"/>
      <c r="F229" s="538" t="str">
        <f t="shared" si="6"/>
        <v>否</v>
      </c>
      <c r="G229" s="525" t="str">
        <f t="shared" si="7"/>
        <v>项</v>
      </c>
    </row>
    <row r="230" ht="36" customHeight="1" spans="1:7">
      <c r="A230" s="509" t="s">
        <v>489</v>
      </c>
      <c r="B230" s="507" t="s">
        <v>490</v>
      </c>
      <c r="C230" s="542"/>
      <c r="D230" s="542"/>
      <c r="E230" s="537"/>
      <c r="F230" s="538" t="str">
        <f t="shared" si="6"/>
        <v>否</v>
      </c>
      <c r="G230" s="525" t="str">
        <f t="shared" si="7"/>
        <v>项</v>
      </c>
    </row>
    <row r="231" ht="36" customHeight="1" spans="1:7">
      <c r="A231" s="534" t="s">
        <v>491</v>
      </c>
      <c r="B231" s="535" t="s">
        <v>492</v>
      </c>
      <c r="C231" s="546">
        <v>2812</v>
      </c>
      <c r="D231" s="540">
        <v>4459</v>
      </c>
      <c r="E231" s="537">
        <f>(D231-C231)/C231</f>
        <v>0.585704125177809</v>
      </c>
      <c r="F231" s="538" t="str">
        <f t="shared" si="6"/>
        <v>是</v>
      </c>
      <c r="G231" s="525" t="str">
        <f t="shared" si="7"/>
        <v>款</v>
      </c>
    </row>
    <row r="232" ht="36" customHeight="1" spans="1:7">
      <c r="A232" s="509" t="s">
        <v>493</v>
      </c>
      <c r="B232" s="507" t="s">
        <v>143</v>
      </c>
      <c r="C232" s="545">
        <v>2715</v>
      </c>
      <c r="D232" s="542">
        <v>4186</v>
      </c>
      <c r="E232" s="543">
        <f>(D232-C232)/C232</f>
        <v>0.541804788213628</v>
      </c>
      <c r="F232" s="538" t="str">
        <f t="shared" si="6"/>
        <v>是</v>
      </c>
      <c r="G232" s="525" t="str">
        <f t="shared" si="7"/>
        <v>项</v>
      </c>
    </row>
    <row r="233" ht="36" customHeight="1" spans="1:7">
      <c r="A233" s="509" t="s">
        <v>494</v>
      </c>
      <c r="B233" s="507" t="s">
        <v>145</v>
      </c>
      <c r="C233" s="545">
        <v>47</v>
      </c>
      <c r="D233" s="542">
        <v>93</v>
      </c>
      <c r="E233" s="543">
        <f>(D233-C233)/C233</f>
        <v>0.978723404255319</v>
      </c>
      <c r="F233" s="538" t="str">
        <f t="shared" si="6"/>
        <v>是</v>
      </c>
      <c r="G233" s="525" t="str">
        <f t="shared" si="7"/>
        <v>项</v>
      </c>
    </row>
    <row r="234" ht="36" customHeight="1" spans="1:7">
      <c r="A234" s="509" t="s">
        <v>495</v>
      </c>
      <c r="B234" s="507" t="s">
        <v>147</v>
      </c>
      <c r="C234" s="544"/>
      <c r="D234" s="542"/>
      <c r="E234" s="537"/>
      <c r="F234" s="538" t="str">
        <f t="shared" si="6"/>
        <v>否</v>
      </c>
      <c r="G234" s="525" t="str">
        <f t="shared" si="7"/>
        <v>项</v>
      </c>
    </row>
    <row r="235" ht="36" customHeight="1" spans="1:7">
      <c r="A235" s="509" t="s">
        <v>496</v>
      </c>
      <c r="B235" s="507" t="s">
        <v>497</v>
      </c>
      <c r="C235" s="544"/>
      <c r="D235" s="542"/>
      <c r="E235" s="537"/>
      <c r="F235" s="538" t="str">
        <f t="shared" si="6"/>
        <v>否</v>
      </c>
      <c r="G235" s="525" t="str">
        <f t="shared" si="7"/>
        <v>项</v>
      </c>
    </row>
    <row r="236" ht="36" customHeight="1" spans="1:7">
      <c r="A236" s="509" t="s">
        <v>498</v>
      </c>
      <c r="B236" s="507" t="s">
        <v>499</v>
      </c>
      <c r="C236" s="544"/>
      <c r="D236" s="542"/>
      <c r="E236" s="537"/>
      <c r="F236" s="538" t="str">
        <f t="shared" si="6"/>
        <v>否</v>
      </c>
      <c r="G236" s="525" t="str">
        <f t="shared" si="7"/>
        <v>项</v>
      </c>
    </row>
    <row r="237" ht="36" customHeight="1" spans="1:7">
      <c r="A237" s="509" t="s">
        <v>500</v>
      </c>
      <c r="B237" s="507" t="s">
        <v>244</v>
      </c>
      <c r="C237" s="544"/>
      <c r="D237" s="542"/>
      <c r="E237" s="537"/>
      <c r="F237" s="538" t="str">
        <f t="shared" si="6"/>
        <v>否</v>
      </c>
      <c r="G237" s="525" t="str">
        <f t="shared" si="7"/>
        <v>项</v>
      </c>
    </row>
    <row r="238" ht="36" customHeight="1" spans="1:7">
      <c r="A238" s="509" t="s">
        <v>501</v>
      </c>
      <c r="B238" s="507" t="s">
        <v>502</v>
      </c>
      <c r="C238" s="544"/>
      <c r="D238" s="542"/>
      <c r="E238" s="537"/>
      <c r="F238" s="538" t="str">
        <f t="shared" si="6"/>
        <v>否</v>
      </c>
      <c r="G238" s="525" t="str">
        <f t="shared" si="7"/>
        <v>项</v>
      </c>
    </row>
    <row r="239" ht="36" customHeight="1" spans="1:7">
      <c r="A239" s="509" t="s">
        <v>503</v>
      </c>
      <c r="B239" s="507" t="s">
        <v>504</v>
      </c>
      <c r="C239" s="544">
        <v>4</v>
      </c>
      <c r="D239" s="542"/>
      <c r="E239" s="543">
        <f>(D239-C239)/C239</f>
        <v>-1</v>
      </c>
      <c r="F239" s="538" t="str">
        <f t="shared" si="6"/>
        <v>是</v>
      </c>
      <c r="G239" s="525" t="str">
        <f t="shared" si="7"/>
        <v>项</v>
      </c>
    </row>
    <row r="240" ht="36" customHeight="1" spans="1:7">
      <c r="A240" s="509" t="s">
        <v>505</v>
      </c>
      <c r="B240" s="507" t="s">
        <v>506</v>
      </c>
      <c r="C240" s="544"/>
      <c r="D240" s="542"/>
      <c r="E240" s="537"/>
      <c r="F240" s="538" t="str">
        <f t="shared" si="6"/>
        <v>否</v>
      </c>
      <c r="G240" s="525" t="str">
        <f t="shared" si="7"/>
        <v>项</v>
      </c>
    </row>
    <row r="241" ht="36" customHeight="1" spans="1:7">
      <c r="A241" s="509" t="s">
        <v>507</v>
      </c>
      <c r="B241" s="507" t="s">
        <v>508</v>
      </c>
      <c r="C241" s="544"/>
      <c r="D241" s="542"/>
      <c r="E241" s="537"/>
      <c r="F241" s="538" t="str">
        <f t="shared" si="6"/>
        <v>否</v>
      </c>
      <c r="G241" s="525" t="str">
        <f t="shared" si="7"/>
        <v>项</v>
      </c>
    </row>
    <row r="242" ht="36" customHeight="1" spans="1:7">
      <c r="A242" s="509" t="s">
        <v>509</v>
      </c>
      <c r="B242" s="507" t="s">
        <v>510</v>
      </c>
      <c r="C242" s="544"/>
      <c r="D242" s="542"/>
      <c r="E242" s="537"/>
      <c r="F242" s="538" t="str">
        <f t="shared" si="6"/>
        <v>否</v>
      </c>
      <c r="G242" s="525" t="str">
        <f t="shared" si="7"/>
        <v>项</v>
      </c>
    </row>
    <row r="243" ht="36" customHeight="1" spans="1:7">
      <c r="A243" s="509" t="s">
        <v>511</v>
      </c>
      <c r="B243" s="507" t="s">
        <v>512</v>
      </c>
      <c r="C243" s="544">
        <v>46</v>
      </c>
      <c r="D243" s="542">
        <v>135</v>
      </c>
      <c r="E243" s="543">
        <f>(D243-C243)/C243</f>
        <v>1.93478260869565</v>
      </c>
      <c r="F243" s="538" t="str">
        <f t="shared" si="6"/>
        <v>是</v>
      </c>
      <c r="G243" s="525" t="str">
        <f t="shared" si="7"/>
        <v>项</v>
      </c>
    </row>
    <row r="244" ht="36" customHeight="1" spans="1:7">
      <c r="A244" s="509" t="s">
        <v>513</v>
      </c>
      <c r="B244" s="507" t="s">
        <v>161</v>
      </c>
      <c r="C244" s="544"/>
      <c r="D244" s="542"/>
      <c r="E244" s="537"/>
      <c r="F244" s="538" t="str">
        <f t="shared" si="6"/>
        <v>否</v>
      </c>
      <c r="G244" s="525" t="str">
        <f t="shared" si="7"/>
        <v>项</v>
      </c>
    </row>
    <row r="245" ht="36" customHeight="1" spans="1:7">
      <c r="A245" s="509" t="s">
        <v>514</v>
      </c>
      <c r="B245" s="507" t="s">
        <v>515</v>
      </c>
      <c r="C245" s="544"/>
      <c r="D245" s="542">
        <v>45</v>
      </c>
      <c r="E245" s="537"/>
      <c r="F245" s="538" t="str">
        <f t="shared" si="6"/>
        <v>是</v>
      </c>
      <c r="G245" s="525" t="str">
        <f t="shared" si="7"/>
        <v>项</v>
      </c>
    </row>
    <row r="246" ht="36" customHeight="1" spans="1:6">
      <c r="A246" s="548">
        <v>20140</v>
      </c>
      <c r="B246" s="252" t="s">
        <v>516</v>
      </c>
      <c r="C246" s="536"/>
      <c r="D246" s="540">
        <v>114</v>
      </c>
      <c r="E246" s="537"/>
      <c r="F246" s="538"/>
    </row>
    <row r="247" ht="36" customHeight="1" spans="1:6">
      <c r="A247" s="549">
        <v>2014004</v>
      </c>
      <c r="B247" s="504" t="s">
        <v>517</v>
      </c>
      <c r="C247" s="544"/>
      <c r="D247" s="542">
        <v>114</v>
      </c>
      <c r="E247" s="537"/>
      <c r="F247" s="538"/>
    </row>
    <row r="248" ht="36" customHeight="1" spans="1:7">
      <c r="A248" s="534" t="s">
        <v>518</v>
      </c>
      <c r="B248" s="535" t="s">
        <v>519</v>
      </c>
      <c r="C248" s="550">
        <v>109</v>
      </c>
      <c r="D248" s="551">
        <v>5</v>
      </c>
      <c r="E248" s="537">
        <f>(D248-C248)/C248</f>
        <v>-0.954128440366973</v>
      </c>
      <c r="F248" s="538" t="str">
        <f t="shared" ref="F248:F261" si="8">IF(LEN(A248)=3,"是",IF(B248&lt;&gt;"",IF(SUM(C248:D248)&lt;&gt;0,"是","否"),"是"))</f>
        <v>是</v>
      </c>
      <c r="G248" s="525" t="str">
        <f t="shared" ref="G248:G261" si="9">IF(LEN(A248)=3,"类",IF(LEN(A248)=5,"款","项"))</f>
        <v>款</v>
      </c>
    </row>
    <row r="249" ht="36" customHeight="1" spans="1:7">
      <c r="A249" s="509" t="s">
        <v>520</v>
      </c>
      <c r="B249" s="507" t="s">
        <v>521</v>
      </c>
      <c r="C249" s="544"/>
      <c r="D249" s="542"/>
      <c r="E249" s="537"/>
      <c r="F249" s="538" t="str">
        <f t="shared" si="8"/>
        <v>否</v>
      </c>
      <c r="G249" s="525" t="str">
        <f t="shared" si="9"/>
        <v>项</v>
      </c>
    </row>
    <row r="250" ht="36" customHeight="1" spans="1:7">
      <c r="A250" s="509" t="s">
        <v>522</v>
      </c>
      <c r="B250" s="507" t="s">
        <v>523</v>
      </c>
      <c r="C250" s="544">
        <v>109</v>
      </c>
      <c r="D250" s="542">
        <v>5</v>
      </c>
      <c r="E250" s="543">
        <f>(D250-C250)/C250</f>
        <v>-0.954128440366973</v>
      </c>
      <c r="F250" s="538" t="str">
        <f t="shared" si="8"/>
        <v>是</v>
      </c>
      <c r="G250" s="525" t="str">
        <f t="shared" si="9"/>
        <v>项</v>
      </c>
    </row>
    <row r="251" ht="36" customHeight="1" spans="1:7">
      <c r="A251" s="552" t="s">
        <v>524</v>
      </c>
      <c r="B251" s="553" t="s">
        <v>525</v>
      </c>
      <c r="C251" s="554"/>
      <c r="D251" s="555"/>
      <c r="E251" s="537"/>
      <c r="F251" s="538" t="str">
        <f t="shared" si="8"/>
        <v>否</v>
      </c>
      <c r="G251" s="525" t="str">
        <f t="shared" si="9"/>
        <v>项</v>
      </c>
    </row>
    <row r="252" ht="36" customHeight="1" spans="1:7">
      <c r="A252" s="534" t="s">
        <v>73</v>
      </c>
      <c r="B252" s="535" t="s">
        <v>74</v>
      </c>
      <c r="C252" s="540"/>
      <c r="D252" s="540"/>
      <c r="E252" s="537"/>
      <c r="F252" s="538" t="str">
        <f t="shared" si="8"/>
        <v>是</v>
      </c>
      <c r="G252" s="525" t="str">
        <f t="shared" si="9"/>
        <v>类</v>
      </c>
    </row>
    <row r="253" ht="36" customHeight="1" spans="1:7">
      <c r="A253" s="534" t="s">
        <v>526</v>
      </c>
      <c r="B253" s="535" t="s">
        <v>527</v>
      </c>
      <c r="C253" s="540"/>
      <c r="D253" s="540"/>
      <c r="E253" s="537"/>
      <c r="F253" s="538" t="str">
        <f t="shared" si="8"/>
        <v>否</v>
      </c>
      <c r="G253" s="525" t="str">
        <f t="shared" si="9"/>
        <v>款</v>
      </c>
    </row>
    <row r="254" ht="36" customHeight="1" spans="1:7">
      <c r="A254" s="534" t="s">
        <v>528</v>
      </c>
      <c r="B254" s="535" t="s">
        <v>529</v>
      </c>
      <c r="C254" s="540"/>
      <c r="D254" s="540"/>
      <c r="E254" s="537"/>
      <c r="F254" s="538" t="str">
        <f t="shared" si="8"/>
        <v>否</v>
      </c>
      <c r="G254" s="525" t="str">
        <f t="shared" si="9"/>
        <v>款</v>
      </c>
    </row>
    <row r="255" ht="36" customHeight="1" spans="1:7">
      <c r="A255" s="534" t="s">
        <v>75</v>
      </c>
      <c r="B255" s="535" t="s">
        <v>76</v>
      </c>
      <c r="C255" s="540">
        <f>C256+C258+C260+C262+C272</f>
        <v>525</v>
      </c>
      <c r="D255" s="540">
        <f>D256+D258+D260+D262+D272</f>
        <v>465</v>
      </c>
      <c r="E255" s="537">
        <f>(D255-C255)/C255</f>
        <v>-0.114285714285714</v>
      </c>
      <c r="F255" s="538" t="str">
        <f t="shared" si="8"/>
        <v>是</v>
      </c>
      <c r="G255" s="525" t="str">
        <f t="shared" si="9"/>
        <v>类</v>
      </c>
    </row>
    <row r="256" ht="36" customHeight="1" spans="1:7">
      <c r="A256" s="535" t="s">
        <v>530</v>
      </c>
      <c r="B256" s="535" t="s">
        <v>531</v>
      </c>
      <c r="C256" s="540"/>
      <c r="D256" s="540"/>
      <c r="E256" s="537"/>
      <c r="F256" s="538" t="str">
        <f t="shared" si="8"/>
        <v>否</v>
      </c>
      <c r="G256" s="525" t="str">
        <f t="shared" si="9"/>
        <v>款</v>
      </c>
    </row>
    <row r="257" ht="36" customHeight="1" spans="1:7">
      <c r="A257" s="507" t="s">
        <v>532</v>
      </c>
      <c r="B257" s="507" t="s">
        <v>533</v>
      </c>
      <c r="C257" s="542"/>
      <c r="D257" s="542"/>
      <c r="E257" s="537"/>
      <c r="F257" s="538" t="str">
        <f t="shared" si="8"/>
        <v>否</v>
      </c>
      <c r="G257" s="525" t="str">
        <f t="shared" si="9"/>
        <v>项</v>
      </c>
    </row>
    <row r="258" ht="36" customHeight="1" spans="1:7">
      <c r="A258" s="535" t="s">
        <v>534</v>
      </c>
      <c r="B258" s="535" t="s">
        <v>535</v>
      </c>
      <c r="C258" s="540"/>
      <c r="D258" s="540"/>
      <c r="E258" s="537"/>
      <c r="F258" s="538" t="str">
        <f t="shared" si="8"/>
        <v>否</v>
      </c>
      <c r="G258" s="525" t="str">
        <f t="shared" si="9"/>
        <v>款</v>
      </c>
    </row>
    <row r="259" ht="36" customHeight="1" spans="1:7">
      <c r="A259" s="507" t="s">
        <v>536</v>
      </c>
      <c r="B259" s="507" t="s">
        <v>537</v>
      </c>
      <c r="C259" s="542"/>
      <c r="D259" s="542"/>
      <c r="E259" s="537"/>
      <c r="F259" s="538" t="str">
        <f t="shared" si="8"/>
        <v>否</v>
      </c>
      <c r="G259" s="525" t="str">
        <f t="shared" si="9"/>
        <v>项</v>
      </c>
    </row>
    <row r="260" ht="36" customHeight="1" spans="1:7">
      <c r="A260" s="535" t="s">
        <v>538</v>
      </c>
      <c r="B260" s="535" t="s">
        <v>539</v>
      </c>
      <c r="C260" s="540"/>
      <c r="D260" s="540"/>
      <c r="E260" s="537"/>
      <c r="F260" s="538" t="str">
        <f t="shared" si="8"/>
        <v>否</v>
      </c>
      <c r="G260" s="525" t="str">
        <f t="shared" si="9"/>
        <v>款</v>
      </c>
    </row>
    <row r="261" ht="36" customHeight="1" spans="1:7">
      <c r="A261" s="507" t="s">
        <v>540</v>
      </c>
      <c r="B261" s="507" t="s">
        <v>541</v>
      </c>
      <c r="C261" s="542"/>
      <c r="D261" s="542"/>
      <c r="E261" s="537"/>
      <c r="F261" s="538" t="str">
        <f t="shared" si="8"/>
        <v>否</v>
      </c>
      <c r="G261" s="525" t="str">
        <f t="shared" si="9"/>
        <v>项</v>
      </c>
    </row>
    <row r="262" ht="36" customHeight="1" spans="1:7">
      <c r="A262" s="534" t="s">
        <v>542</v>
      </c>
      <c r="B262" s="535" t="s">
        <v>543</v>
      </c>
      <c r="C262" s="540">
        <v>525</v>
      </c>
      <c r="D262" s="540">
        <v>404</v>
      </c>
      <c r="E262" s="537">
        <f>(D262-C262)/C262</f>
        <v>-0.23047619047619</v>
      </c>
      <c r="F262" s="538" t="str">
        <f t="shared" ref="F262:F325" si="10">IF(LEN(A262)=3,"是",IF(B262&lt;&gt;"",IF(SUM(C262:D262)&lt;&gt;0,"是","否"),"是"))</f>
        <v>是</v>
      </c>
      <c r="G262" s="525" t="str">
        <f t="shared" ref="G262:G325" si="11">IF(LEN(A262)=3,"类",IF(LEN(A262)=5,"款","项"))</f>
        <v>款</v>
      </c>
    </row>
    <row r="263" ht="36" customHeight="1" spans="1:7">
      <c r="A263" s="509" t="s">
        <v>544</v>
      </c>
      <c r="B263" s="507" t="s">
        <v>545</v>
      </c>
      <c r="C263" s="544">
        <v>152</v>
      </c>
      <c r="D263" s="542">
        <v>188</v>
      </c>
      <c r="E263" s="543">
        <f>(D263-C263)/C263</f>
        <v>0.236842105263158</v>
      </c>
      <c r="F263" s="538" t="str">
        <f t="shared" si="10"/>
        <v>是</v>
      </c>
      <c r="G263" s="525" t="str">
        <f t="shared" si="11"/>
        <v>项</v>
      </c>
    </row>
    <row r="264" ht="36" customHeight="1" spans="1:7">
      <c r="A264" s="509" t="s">
        <v>546</v>
      </c>
      <c r="B264" s="507" t="s">
        <v>547</v>
      </c>
      <c r="C264" s="542"/>
      <c r="D264" s="542"/>
      <c r="E264" s="537"/>
      <c r="F264" s="538" t="str">
        <f t="shared" si="10"/>
        <v>否</v>
      </c>
      <c r="G264" s="525" t="str">
        <f t="shared" si="11"/>
        <v>项</v>
      </c>
    </row>
    <row r="265" ht="36" customHeight="1" spans="1:7">
      <c r="A265" s="509" t="s">
        <v>548</v>
      </c>
      <c r="B265" s="507" t="s">
        <v>549</v>
      </c>
      <c r="C265" s="542">
        <v>33</v>
      </c>
      <c r="D265" s="542"/>
      <c r="E265" s="543">
        <f>(D265-C265)/C265</f>
        <v>-1</v>
      </c>
      <c r="F265" s="538" t="str">
        <f t="shared" si="10"/>
        <v>是</v>
      </c>
      <c r="G265" s="525" t="str">
        <f t="shared" si="11"/>
        <v>项</v>
      </c>
    </row>
    <row r="266" ht="36" customHeight="1" spans="1:7">
      <c r="A266" s="509" t="s">
        <v>550</v>
      </c>
      <c r="B266" s="507" t="s">
        <v>551</v>
      </c>
      <c r="C266" s="542"/>
      <c r="D266" s="542"/>
      <c r="E266" s="537"/>
      <c r="F266" s="538" t="str">
        <f t="shared" si="10"/>
        <v>否</v>
      </c>
      <c r="G266" s="525" t="str">
        <f t="shared" si="11"/>
        <v>项</v>
      </c>
    </row>
    <row r="267" ht="36" customHeight="1" spans="1:7">
      <c r="A267" s="509" t="s">
        <v>552</v>
      </c>
      <c r="B267" s="507" t="s">
        <v>553</v>
      </c>
      <c r="C267" s="542"/>
      <c r="D267" s="542"/>
      <c r="E267" s="537"/>
      <c r="F267" s="538" t="str">
        <f t="shared" si="10"/>
        <v>否</v>
      </c>
      <c r="G267" s="525" t="str">
        <f t="shared" si="11"/>
        <v>项</v>
      </c>
    </row>
    <row r="268" ht="36" customHeight="1" spans="1:7">
      <c r="A268" s="509" t="s">
        <v>554</v>
      </c>
      <c r="B268" s="507" t="s">
        <v>555</v>
      </c>
      <c r="C268" s="542"/>
      <c r="D268" s="542"/>
      <c r="E268" s="537"/>
      <c r="F268" s="538" t="str">
        <f t="shared" si="10"/>
        <v>否</v>
      </c>
      <c r="G268" s="525" t="str">
        <f t="shared" si="11"/>
        <v>项</v>
      </c>
    </row>
    <row r="269" ht="36" customHeight="1" spans="1:7">
      <c r="A269" s="509" t="s">
        <v>556</v>
      </c>
      <c r="B269" s="507" t="s">
        <v>557</v>
      </c>
      <c r="C269" s="542">
        <v>340</v>
      </c>
      <c r="D269" s="542">
        <v>201</v>
      </c>
      <c r="E269" s="543">
        <f>(D269-C269)/C269</f>
        <v>-0.408823529411765</v>
      </c>
      <c r="F269" s="538" t="str">
        <f t="shared" si="10"/>
        <v>是</v>
      </c>
      <c r="G269" s="525" t="str">
        <f t="shared" si="11"/>
        <v>项</v>
      </c>
    </row>
    <row r="270" ht="36" customHeight="1" spans="1:7">
      <c r="A270" s="509" t="s">
        <v>558</v>
      </c>
      <c r="B270" s="507" t="s">
        <v>559</v>
      </c>
      <c r="C270" s="542"/>
      <c r="D270" s="542"/>
      <c r="E270" s="537"/>
      <c r="F270" s="538" t="str">
        <f t="shared" si="10"/>
        <v>否</v>
      </c>
      <c r="G270" s="525" t="str">
        <f t="shared" si="11"/>
        <v>项</v>
      </c>
    </row>
    <row r="271" ht="36" customHeight="1" spans="1:7">
      <c r="A271" s="509" t="s">
        <v>560</v>
      </c>
      <c r="B271" s="507" t="s">
        <v>561</v>
      </c>
      <c r="C271" s="542"/>
      <c r="D271" s="542">
        <v>15</v>
      </c>
      <c r="E271" s="537"/>
      <c r="F271" s="538" t="str">
        <f t="shared" si="10"/>
        <v>是</v>
      </c>
      <c r="G271" s="525" t="str">
        <f t="shared" si="11"/>
        <v>项</v>
      </c>
    </row>
    <row r="272" ht="36" customHeight="1" spans="1:7">
      <c r="A272" s="534" t="s">
        <v>562</v>
      </c>
      <c r="B272" s="535" t="s">
        <v>563</v>
      </c>
      <c r="C272" s="540"/>
      <c r="D272" s="540">
        <v>61</v>
      </c>
      <c r="E272" s="537"/>
      <c r="F272" s="538" t="str">
        <f t="shared" si="10"/>
        <v>是</v>
      </c>
      <c r="G272" s="525" t="str">
        <f t="shared" si="11"/>
        <v>款</v>
      </c>
    </row>
    <row r="273" ht="36" customHeight="1" spans="1:7">
      <c r="A273" s="507" t="s">
        <v>564</v>
      </c>
      <c r="B273" s="507" t="s">
        <v>565</v>
      </c>
      <c r="C273" s="542"/>
      <c r="D273" s="542">
        <v>61</v>
      </c>
      <c r="E273" s="537"/>
      <c r="F273" s="538" t="str">
        <f t="shared" si="10"/>
        <v>是</v>
      </c>
      <c r="G273" s="525" t="str">
        <f t="shared" si="11"/>
        <v>项</v>
      </c>
    </row>
    <row r="274" ht="36" customHeight="1" spans="1:7">
      <c r="A274" s="552" t="s">
        <v>566</v>
      </c>
      <c r="B274" s="553" t="s">
        <v>525</v>
      </c>
      <c r="C274" s="555"/>
      <c r="D274" s="555"/>
      <c r="E274" s="537"/>
      <c r="F274" s="538" t="str">
        <f t="shared" si="10"/>
        <v>否</v>
      </c>
      <c r="G274" s="525" t="str">
        <f t="shared" si="11"/>
        <v>项</v>
      </c>
    </row>
    <row r="275" ht="36" customHeight="1" spans="1:7">
      <c r="A275" s="534" t="s">
        <v>77</v>
      </c>
      <c r="B275" s="535" t="s">
        <v>78</v>
      </c>
      <c r="C275" s="540">
        <f>C276+C279+C290+C297+C305+C314+C330+C340+C350+C358+C364</f>
        <v>19195</v>
      </c>
      <c r="D275" s="540">
        <f>D276+D279+D290+D297+D305+D314+D330+D340+D350+D358+D364</f>
        <v>18825</v>
      </c>
      <c r="E275" s="537">
        <f>(D275-C275)/C275</f>
        <v>-0.0192758530867413</v>
      </c>
      <c r="F275" s="538" t="str">
        <f t="shared" si="10"/>
        <v>是</v>
      </c>
      <c r="G275" s="525" t="str">
        <f t="shared" si="11"/>
        <v>类</v>
      </c>
    </row>
    <row r="276" ht="36" customHeight="1" spans="1:7">
      <c r="A276" s="534" t="s">
        <v>567</v>
      </c>
      <c r="B276" s="535" t="s">
        <v>568</v>
      </c>
      <c r="C276" s="540"/>
      <c r="D276" s="540"/>
      <c r="E276" s="537"/>
      <c r="F276" s="538" t="str">
        <f t="shared" si="10"/>
        <v>否</v>
      </c>
      <c r="G276" s="525" t="str">
        <f t="shared" si="11"/>
        <v>款</v>
      </c>
    </row>
    <row r="277" ht="36" customHeight="1" spans="1:7">
      <c r="A277" s="509" t="s">
        <v>569</v>
      </c>
      <c r="B277" s="507" t="s">
        <v>570</v>
      </c>
      <c r="C277" s="542"/>
      <c r="D277" s="542"/>
      <c r="E277" s="537"/>
      <c r="F277" s="538" t="str">
        <f t="shared" si="10"/>
        <v>否</v>
      </c>
      <c r="G277" s="525" t="str">
        <f t="shared" si="11"/>
        <v>项</v>
      </c>
    </row>
    <row r="278" ht="36" customHeight="1" spans="1:7">
      <c r="A278" s="509" t="s">
        <v>571</v>
      </c>
      <c r="B278" s="507" t="s">
        <v>572</v>
      </c>
      <c r="C278" s="542"/>
      <c r="D278" s="542"/>
      <c r="E278" s="537"/>
      <c r="F278" s="538" t="str">
        <f t="shared" si="10"/>
        <v>否</v>
      </c>
      <c r="G278" s="525" t="str">
        <f t="shared" si="11"/>
        <v>项</v>
      </c>
    </row>
    <row r="279" ht="36" customHeight="1" spans="1:7">
      <c r="A279" s="534" t="s">
        <v>573</v>
      </c>
      <c r="B279" s="535" t="s">
        <v>574</v>
      </c>
      <c r="C279" s="546">
        <v>17279</v>
      </c>
      <c r="D279" s="540">
        <v>17097</v>
      </c>
      <c r="E279" s="537">
        <f>(D279-C279)/C279</f>
        <v>-0.0105330169569998</v>
      </c>
      <c r="F279" s="538" t="str">
        <f t="shared" si="10"/>
        <v>是</v>
      </c>
      <c r="G279" s="525" t="str">
        <f t="shared" si="11"/>
        <v>款</v>
      </c>
    </row>
    <row r="280" ht="36" customHeight="1" spans="1:7">
      <c r="A280" s="509" t="s">
        <v>575</v>
      </c>
      <c r="B280" s="507" t="s">
        <v>143</v>
      </c>
      <c r="C280" s="545">
        <v>13786</v>
      </c>
      <c r="D280" s="542">
        <v>14247</v>
      </c>
      <c r="E280" s="543">
        <f>(D280-C280)/C280</f>
        <v>0.0334397214565501</v>
      </c>
      <c r="F280" s="538" t="str">
        <f t="shared" si="10"/>
        <v>是</v>
      </c>
      <c r="G280" s="525" t="str">
        <f t="shared" si="11"/>
        <v>项</v>
      </c>
    </row>
    <row r="281" ht="36" customHeight="1" spans="1:7">
      <c r="A281" s="509" t="s">
        <v>576</v>
      </c>
      <c r="B281" s="507" t="s">
        <v>145</v>
      </c>
      <c r="C281" s="545">
        <v>929</v>
      </c>
      <c r="D281" s="542">
        <v>741</v>
      </c>
      <c r="E281" s="543">
        <f>(D281-C281)/C281</f>
        <v>-0.202368137782562</v>
      </c>
      <c r="F281" s="538" t="str">
        <f t="shared" si="10"/>
        <v>是</v>
      </c>
      <c r="G281" s="525" t="str">
        <f t="shared" si="11"/>
        <v>项</v>
      </c>
    </row>
    <row r="282" ht="36" customHeight="1" spans="1:7">
      <c r="A282" s="509" t="s">
        <v>577</v>
      </c>
      <c r="B282" s="507" t="s">
        <v>147</v>
      </c>
      <c r="C282" s="544"/>
      <c r="D282" s="542"/>
      <c r="E282" s="537"/>
      <c r="F282" s="538" t="str">
        <f t="shared" si="10"/>
        <v>否</v>
      </c>
      <c r="G282" s="525" t="str">
        <f t="shared" si="11"/>
        <v>项</v>
      </c>
    </row>
    <row r="283" ht="36" customHeight="1" spans="1:7">
      <c r="A283" s="509" t="s">
        <v>578</v>
      </c>
      <c r="B283" s="507" t="s">
        <v>244</v>
      </c>
      <c r="C283" s="545">
        <v>636</v>
      </c>
      <c r="D283" s="542">
        <v>299</v>
      </c>
      <c r="E283" s="543">
        <f>(D283-C283)/C283</f>
        <v>-0.529874213836478</v>
      </c>
      <c r="F283" s="538" t="str">
        <f t="shared" si="10"/>
        <v>是</v>
      </c>
      <c r="G283" s="525" t="str">
        <f t="shared" si="11"/>
        <v>项</v>
      </c>
    </row>
    <row r="284" ht="36" customHeight="1" spans="1:7">
      <c r="A284" s="509" t="s">
        <v>579</v>
      </c>
      <c r="B284" s="507" t="s">
        <v>580</v>
      </c>
      <c r="C284" s="545">
        <v>1805</v>
      </c>
      <c r="D284" s="542">
        <v>1755</v>
      </c>
      <c r="E284" s="543">
        <f>(D284-C284)/C284</f>
        <v>-0.0277008310249307</v>
      </c>
      <c r="F284" s="538" t="str">
        <f t="shared" si="10"/>
        <v>是</v>
      </c>
      <c r="G284" s="525" t="str">
        <f t="shared" si="11"/>
        <v>项</v>
      </c>
    </row>
    <row r="285" ht="36" customHeight="1" spans="1:7">
      <c r="A285" s="509" t="s">
        <v>581</v>
      </c>
      <c r="B285" s="507" t="s">
        <v>582</v>
      </c>
      <c r="C285" s="544"/>
      <c r="D285" s="542"/>
      <c r="E285" s="537"/>
      <c r="F285" s="538" t="str">
        <f t="shared" si="10"/>
        <v>否</v>
      </c>
      <c r="G285" s="525" t="str">
        <f t="shared" si="11"/>
        <v>项</v>
      </c>
    </row>
    <row r="286" ht="36" customHeight="1" spans="1:7">
      <c r="A286" s="509" t="s">
        <v>583</v>
      </c>
      <c r="B286" s="507" t="s">
        <v>584</v>
      </c>
      <c r="C286" s="544"/>
      <c r="D286" s="542"/>
      <c r="E286" s="537"/>
      <c r="F286" s="538" t="str">
        <f t="shared" si="10"/>
        <v>否</v>
      </c>
      <c r="G286" s="525" t="str">
        <f t="shared" si="11"/>
        <v>项</v>
      </c>
    </row>
    <row r="287" ht="36" customHeight="1" spans="1:7">
      <c r="A287" s="509" t="s">
        <v>585</v>
      </c>
      <c r="B287" s="507" t="s">
        <v>586</v>
      </c>
      <c r="C287" s="544"/>
      <c r="D287" s="542">
        <v>12</v>
      </c>
      <c r="E287" s="537"/>
      <c r="F287" s="538" t="str">
        <f t="shared" si="10"/>
        <v>是</v>
      </c>
      <c r="G287" s="525" t="str">
        <f t="shared" si="11"/>
        <v>项</v>
      </c>
    </row>
    <row r="288" ht="36" customHeight="1" spans="1:7">
      <c r="A288" s="509" t="s">
        <v>587</v>
      </c>
      <c r="B288" s="507" t="s">
        <v>161</v>
      </c>
      <c r="C288" s="544"/>
      <c r="D288" s="542"/>
      <c r="E288" s="537"/>
      <c r="F288" s="538" t="str">
        <f t="shared" si="10"/>
        <v>否</v>
      </c>
      <c r="G288" s="525" t="str">
        <f t="shared" si="11"/>
        <v>项</v>
      </c>
    </row>
    <row r="289" ht="36" customHeight="1" spans="1:7">
      <c r="A289" s="509" t="s">
        <v>588</v>
      </c>
      <c r="B289" s="507" t="s">
        <v>589</v>
      </c>
      <c r="C289" s="544">
        <v>123</v>
      </c>
      <c r="D289" s="542">
        <v>43</v>
      </c>
      <c r="E289" s="543">
        <f>(D289-C289)/C289</f>
        <v>-0.650406504065041</v>
      </c>
      <c r="F289" s="538" t="str">
        <f t="shared" si="10"/>
        <v>是</v>
      </c>
      <c r="G289" s="525" t="str">
        <f t="shared" si="11"/>
        <v>项</v>
      </c>
    </row>
    <row r="290" ht="36" customHeight="1" spans="1:7">
      <c r="A290" s="534" t="s">
        <v>590</v>
      </c>
      <c r="B290" s="535" t="s">
        <v>591</v>
      </c>
      <c r="C290" s="540"/>
      <c r="D290" s="540"/>
      <c r="E290" s="537"/>
      <c r="F290" s="538" t="str">
        <f t="shared" si="10"/>
        <v>否</v>
      </c>
      <c r="G290" s="525" t="str">
        <f t="shared" si="11"/>
        <v>款</v>
      </c>
    </row>
    <row r="291" ht="36" customHeight="1" spans="1:7">
      <c r="A291" s="509" t="s">
        <v>592</v>
      </c>
      <c r="B291" s="507" t="s">
        <v>143</v>
      </c>
      <c r="C291" s="542"/>
      <c r="D291" s="542"/>
      <c r="E291" s="537"/>
      <c r="F291" s="538" t="str">
        <f t="shared" si="10"/>
        <v>否</v>
      </c>
      <c r="G291" s="525" t="str">
        <f t="shared" si="11"/>
        <v>项</v>
      </c>
    </row>
    <row r="292" ht="36" customHeight="1" spans="1:7">
      <c r="A292" s="509" t="s">
        <v>593</v>
      </c>
      <c r="B292" s="507" t="s">
        <v>145</v>
      </c>
      <c r="C292" s="542"/>
      <c r="D292" s="542"/>
      <c r="E292" s="537"/>
      <c r="F292" s="538" t="str">
        <f t="shared" si="10"/>
        <v>否</v>
      </c>
      <c r="G292" s="525" t="str">
        <f t="shared" si="11"/>
        <v>项</v>
      </c>
    </row>
    <row r="293" ht="36" customHeight="1" spans="1:7">
      <c r="A293" s="509" t="s">
        <v>594</v>
      </c>
      <c r="B293" s="507" t="s">
        <v>147</v>
      </c>
      <c r="C293" s="542"/>
      <c r="D293" s="542"/>
      <c r="E293" s="537"/>
      <c r="F293" s="538" t="str">
        <f t="shared" si="10"/>
        <v>否</v>
      </c>
      <c r="G293" s="525" t="str">
        <f t="shared" si="11"/>
        <v>项</v>
      </c>
    </row>
    <row r="294" ht="36" customHeight="1" spans="1:7">
      <c r="A294" s="509" t="s">
        <v>595</v>
      </c>
      <c r="B294" s="507" t="s">
        <v>596</v>
      </c>
      <c r="C294" s="542"/>
      <c r="D294" s="542"/>
      <c r="E294" s="537"/>
      <c r="F294" s="538" t="str">
        <f t="shared" si="10"/>
        <v>否</v>
      </c>
      <c r="G294" s="525" t="str">
        <f t="shared" si="11"/>
        <v>项</v>
      </c>
    </row>
    <row r="295" ht="36" customHeight="1" spans="1:7">
      <c r="A295" s="509" t="s">
        <v>597</v>
      </c>
      <c r="B295" s="507" t="s">
        <v>161</v>
      </c>
      <c r="C295" s="542"/>
      <c r="D295" s="542"/>
      <c r="E295" s="537"/>
      <c r="F295" s="538" t="str">
        <f t="shared" si="10"/>
        <v>否</v>
      </c>
      <c r="G295" s="525" t="str">
        <f t="shared" si="11"/>
        <v>项</v>
      </c>
    </row>
    <row r="296" ht="36" customHeight="1" spans="1:7">
      <c r="A296" s="509" t="s">
        <v>598</v>
      </c>
      <c r="B296" s="507" t="s">
        <v>599</v>
      </c>
      <c r="C296" s="542"/>
      <c r="D296" s="542"/>
      <c r="E296" s="537"/>
      <c r="F296" s="538" t="str">
        <f t="shared" si="10"/>
        <v>否</v>
      </c>
      <c r="G296" s="525" t="str">
        <f t="shared" si="11"/>
        <v>项</v>
      </c>
    </row>
    <row r="297" ht="36" customHeight="1" spans="1:7">
      <c r="A297" s="534" t="s">
        <v>600</v>
      </c>
      <c r="B297" s="535" t="s">
        <v>601</v>
      </c>
      <c r="C297" s="536">
        <v>30</v>
      </c>
      <c r="D297" s="540">
        <v>19</v>
      </c>
      <c r="E297" s="537">
        <f>(D297-C297)/C297</f>
        <v>-0.366666666666667</v>
      </c>
      <c r="F297" s="538" t="str">
        <f t="shared" si="10"/>
        <v>是</v>
      </c>
      <c r="G297" s="525" t="str">
        <f t="shared" si="11"/>
        <v>款</v>
      </c>
    </row>
    <row r="298" ht="36" customHeight="1" spans="1:7">
      <c r="A298" s="509" t="s">
        <v>602</v>
      </c>
      <c r="B298" s="507" t="s">
        <v>143</v>
      </c>
      <c r="C298" s="544">
        <v>20</v>
      </c>
      <c r="D298" s="542">
        <v>11</v>
      </c>
      <c r="E298" s="543">
        <f>(D298-C298)/C298</f>
        <v>-0.45</v>
      </c>
      <c r="F298" s="538" t="str">
        <f t="shared" si="10"/>
        <v>是</v>
      </c>
      <c r="G298" s="525" t="str">
        <f t="shared" si="11"/>
        <v>项</v>
      </c>
    </row>
    <row r="299" ht="36" customHeight="1" spans="1:7">
      <c r="A299" s="509" t="s">
        <v>603</v>
      </c>
      <c r="B299" s="507" t="s">
        <v>145</v>
      </c>
      <c r="C299" s="544">
        <v>10</v>
      </c>
      <c r="D299" s="542"/>
      <c r="E299" s="543">
        <f>(D299-C299)/C299</f>
        <v>-1</v>
      </c>
      <c r="F299" s="538" t="str">
        <f t="shared" si="10"/>
        <v>是</v>
      </c>
      <c r="G299" s="525" t="str">
        <f t="shared" si="11"/>
        <v>项</v>
      </c>
    </row>
    <row r="300" ht="36" customHeight="1" spans="1:7">
      <c r="A300" s="509" t="s">
        <v>604</v>
      </c>
      <c r="B300" s="507" t="s">
        <v>147</v>
      </c>
      <c r="C300" s="544"/>
      <c r="D300" s="542"/>
      <c r="E300" s="537"/>
      <c r="F300" s="538" t="str">
        <f t="shared" si="10"/>
        <v>否</v>
      </c>
      <c r="G300" s="525" t="str">
        <f t="shared" si="11"/>
        <v>项</v>
      </c>
    </row>
    <row r="301" ht="36" customHeight="1" spans="1:7">
      <c r="A301" s="509" t="s">
        <v>605</v>
      </c>
      <c r="B301" s="507" t="s">
        <v>606</v>
      </c>
      <c r="C301" s="544"/>
      <c r="D301" s="542"/>
      <c r="E301" s="537"/>
      <c r="F301" s="538" t="str">
        <f t="shared" si="10"/>
        <v>否</v>
      </c>
      <c r="G301" s="525" t="str">
        <f t="shared" si="11"/>
        <v>项</v>
      </c>
    </row>
    <row r="302" ht="36" customHeight="1" spans="1:7">
      <c r="A302" s="509" t="s">
        <v>607</v>
      </c>
      <c r="B302" s="507" t="s">
        <v>608</v>
      </c>
      <c r="C302" s="544"/>
      <c r="D302" s="542"/>
      <c r="E302" s="537"/>
      <c r="F302" s="538" t="str">
        <f t="shared" si="10"/>
        <v>否</v>
      </c>
      <c r="G302" s="525" t="str">
        <f t="shared" si="11"/>
        <v>项</v>
      </c>
    </row>
    <row r="303" ht="36" customHeight="1" spans="1:7">
      <c r="A303" s="509" t="s">
        <v>609</v>
      </c>
      <c r="B303" s="507" t="s">
        <v>161</v>
      </c>
      <c r="C303" s="544"/>
      <c r="D303" s="542"/>
      <c r="E303" s="537"/>
      <c r="F303" s="538" t="str">
        <f t="shared" si="10"/>
        <v>否</v>
      </c>
      <c r="G303" s="525" t="str">
        <f t="shared" si="11"/>
        <v>项</v>
      </c>
    </row>
    <row r="304" ht="36" customHeight="1" spans="1:7">
      <c r="A304" s="509" t="s">
        <v>610</v>
      </c>
      <c r="B304" s="507" t="s">
        <v>611</v>
      </c>
      <c r="C304" s="545"/>
      <c r="D304" s="542">
        <v>8</v>
      </c>
      <c r="E304" s="537"/>
      <c r="F304" s="538" t="str">
        <f t="shared" si="10"/>
        <v>是</v>
      </c>
      <c r="G304" s="525" t="str">
        <f t="shared" si="11"/>
        <v>项</v>
      </c>
    </row>
    <row r="305" ht="36" customHeight="1" spans="1:7">
      <c r="A305" s="534" t="s">
        <v>612</v>
      </c>
      <c r="B305" s="535" t="s">
        <v>613</v>
      </c>
      <c r="C305" s="546">
        <v>220</v>
      </c>
      <c r="D305" s="540">
        <v>134</v>
      </c>
      <c r="E305" s="537">
        <f>(D305-C305)/C305</f>
        <v>-0.390909090909091</v>
      </c>
      <c r="F305" s="538" t="str">
        <f t="shared" si="10"/>
        <v>是</v>
      </c>
      <c r="G305" s="525" t="str">
        <f t="shared" si="11"/>
        <v>款</v>
      </c>
    </row>
    <row r="306" ht="36" customHeight="1" spans="1:7">
      <c r="A306" s="509" t="s">
        <v>614</v>
      </c>
      <c r="B306" s="507" t="s">
        <v>143</v>
      </c>
      <c r="C306" s="545">
        <v>186</v>
      </c>
      <c r="D306" s="542">
        <v>95</v>
      </c>
      <c r="E306" s="543">
        <f>(D306-C306)/C306</f>
        <v>-0.489247311827957</v>
      </c>
      <c r="F306" s="538" t="str">
        <f t="shared" si="10"/>
        <v>是</v>
      </c>
      <c r="G306" s="525" t="str">
        <f t="shared" si="11"/>
        <v>项</v>
      </c>
    </row>
    <row r="307" ht="36" customHeight="1" spans="1:7">
      <c r="A307" s="509" t="s">
        <v>615</v>
      </c>
      <c r="B307" s="507" t="s">
        <v>145</v>
      </c>
      <c r="C307" s="545"/>
      <c r="D307" s="542"/>
      <c r="E307" s="537"/>
      <c r="F307" s="538" t="str">
        <f t="shared" si="10"/>
        <v>否</v>
      </c>
      <c r="G307" s="525" t="str">
        <f t="shared" si="11"/>
        <v>项</v>
      </c>
    </row>
    <row r="308" ht="36" customHeight="1" spans="1:7">
      <c r="A308" s="509" t="s">
        <v>616</v>
      </c>
      <c r="B308" s="507" t="s">
        <v>147</v>
      </c>
      <c r="C308" s="544"/>
      <c r="D308" s="542"/>
      <c r="E308" s="537"/>
      <c r="F308" s="538" t="str">
        <f t="shared" si="10"/>
        <v>否</v>
      </c>
      <c r="G308" s="525" t="str">
        <f t="shared" si="11"/>
        <v>项</v>
      </c>
    </row>
    <row r="309" ht="36" customHeight="1" spans="1:7">
      <c r="A309" s="509" t="s">
        <v>617</v>
      </c>
      <c r="B309" s="507" t="s">
        <v>618</v>
      </c>
      <c r="C309" s="544"/>
      <c r="D309" s="542"/>
      <c r="E309" s="537"/>
      <c r="F309" s="538" t="str">
        <f t="shared" si="10"/>
        <v>否</v>
      </c>
      <c r="G309" s="525" t="str">
        <f t="shared" si="11"/>
        <v>项</v>
      </c>
    </row>
    <row r="310" ht="36" customHeight="1" spans="1:7">
      <c r="A310" s="509" t="s">
        <v>619</v>
      </c>
      <c r="B310" s="507" t="s">
        <v>620</v>
      </c>
      <c r="C310" s="544">
        <v>34</v>
      </c>
      <c r="D310" s="542">
        <v>39</v>
      </c>
      <c r="E310" s="543">
        <f>(D310-C310)/C310</f>
        <v>0.147058823529412</v>
      </c>
      <c r="F310" s="538" t="str">
        <f t="shared" si="10"/>
        <v>是</v>
      </c>
      <c r="G310" s="525" t="str">
        <f t="shared" si="11"/>
        <v>项</v>
      </c>
    </row>
    <row r="311" ht="36" customHeight="1" spans="1:7">
      <c r="A311" s="509" t="s">
        <v>621</v>
      </c>
      <c r="B311" s="507" t="s">
        <v>622</v>
      </c>
      <c r="C311" s="542"/>
      <c r="D311" s="542"/>
      <c r="E311" s="537"/>
      <c r="F311" s="538" t="str">
        <f t="shared" si="10"/>
        <v>否</v>
      </c>
      <c r="G311" s="525" t="str">
        <f t="shared" si="11"/>
        <v>项</v>
      </c>
    </row>
    <row r="312" ht="36" customHeight="1" spans="1:7">
      <c r="A312" s="509" t="s">
        <v>623</v>
      </c>
      <c r="B312" s="507" t="s">
        <v>161</v>
      </c>
      <c r="C312" s="542"/>
      <c r="D312" s="542"/>
      <c r="E312" s="537"/>
      <c r="F312" s="538" t="str">
        <f t="shared" si="10"/>
        <v>否</v>
      </c>
      <c r="G312" s="525" t="str">
        <f t="shared" si="11"/>
        <v>项</v>
      </c>
    </row>
    <row r="313" ht="36" customHeight="1" spans="1:7">
      <c r="A313" s="509" t="s">
        <v>624</v>
      </c>
      <c r="B313" s="507" t="s">
        <v>625</v>
      </c>
      <c r="C313" s="545"/>
      <c r="D313" s="542"/>
      <c r="E313" s="537"/>
      <c r="F313" s="538" t="str">
        <f t="shared" si="10"/>
        <v>否</v>
      </c>
      <c r="G313" s="525" t="str">
        <f t="shared" si="11"/>
        <v>项</v>
      </c>
    </row>
    <row r="314" ht="36" customHeight="1" spans="1:7">
      <c r="A314" s="534" t="s">
        <v>626</v>
      </c>
      <c r="B314" s="535" t="s">
        <v>627</v>
      </c>
      <c r="C314" s="546">
        <v>1659</v>
      </c>
      <c r="D314" s="540">
        <v>1569</v>
      </c>
      <c r="E314" s="537">
        <f>(D314-C314)/C314</f>
        <v>-0.054249547920434</v>
      </c>
      <c r="F314" s="538" t="str">
        <f t="shared" si="10"/>
        <v>是</v>
      </c>
      <c r="G314" s="525" t="str">
        <f t="shared" si="11"/>
        <v>款</v>
      </c>
    </row>
    <row r="315" ht="36" customHeight="1" spans="1:7">
      <c r="A315" s="509" t="s">
        <v>628</v>
      </c>
      <c r="B315" s="507" t="s">
        <v>143</v>
      </c>
      <c r="C315" s="545">
        <v>1394</v>
      </c>
      <c r="D315" s="542">
        <v>1222</v>
      </c>
      <c r="E315" s="543">
        <f>(D315-C315)/C315</f>
        <v>-0.12338593974175</v>
      </c>
      <c r="F315" s="538" t="str">
        <f t="shared" si="10"/>
        <v>是</v>
      </c>
      <c r="G315" s="525" t="str">
        <f t="shared" si="11"/>
        <v>项</v>
      </c>
    </row>
    <row r="316" ht="36" customHeight="1" spans="1:7">
      <c r="A316" s="509" t="s">
        <v>629</v>
      </c>
      <c r="B316" s="507" t="s">
        <v>145</v>
      </c>
      <c r="C316" s="544">
        <v>12</v>
      </c>
      <c r="D316" s="542">
        <v>23</v>
      </c>
      <c r="E316" s="543">
        <f>(D316-C316)/C316</f>
        <v>0.916666666666667</v>
      </c>
      <c r="F316" s="538" t="str">
        <f t="shared" si="10"/>
        <v>是</v>
      </c>
      <c r="G316" s="525" t="str">
        <f t="shared" si="11"/>
        <v>项</v>
      </c>
    </row>
    <row r="317" ht="36" customHeight="1" spans="1:7">
      <c r="A317" s="509" t="s">
        <v>630</v>
      </c>
      <c r="B317" s="507" t="s">
        <v>147</v>
      </c>
      <c r="C317" s="544"/>
      <c r="D317" s="542"/>
      <c r="E317" s="537"/>
      <c r="F317" s="538" t="str">
        <f t="shared" si="10"/>
        <v>否</v>
      </c>
      <c r="G317" s="525" t="str">
        <f t="shared" si="11"/>
        <v>项</v>
      </c>
    </row>
    <row r="318" ht="36" customHeight="1" spans="1:7">
      <c r="A318" s="509" t="s">
        <v>631</v>
      </c>
      <c r="B318" s="507" t="s">
        <v>632</v>
      </c>
      <c r="C318" s="545">
        <v>71</v>
      </c>
      <c r="D318" s="542">
        <v>173</v>
      </c>
      <c r="E318" s="543">
        <f>(D318-C318)/C318</f>
        <v>1.43661971830986</v>
      </c>
      <c r="F318" s="538" t="str">
        <f t="shared" si="10"/>
        <v>是</v>
      </c>
      <c r="G318" s="525" t="str">
        <f t="shared" si="11"/>
        <v>项</v>
      </c>
    </row>
    <row r="319" ht="36" customHeight="1" spans="1:7">
      <c r="A319" s="509" t="s">
        <v>633</v>
      </c>
      <c r="B319" s="507" t="s">
        <v>634</v>
      </c>
      <c r="C319" s="545">
        <v>21</v>
      </c>
      <c r="D319" s="542">
        <v>12</v>
      </c>
      <c r="E319" s="543">
        <f>(D319-C319)/C319</f>
        <v>-0.428571428571429</v>
      </c>
      <c r="F319" s="538" t="str">
        <f t="shared" si="10"/>
        <v>是</v>
      </c>
      <c r="G319" s="525" t="str">
        <f t="shared" si="11"/>
        <v>项</v>
      </c>
    </row>
    <row r="320" ht="36" customHeight="1" spans="1:7">
      <c r="A320" s="509" t="s">
        <v>635</v>
      </c>
      <c r="B320" s="507" t="s">
        <v>636</v>
      </c>
      <c r="C320" s="544"/>
      <c r="D320" s="542"/>
      <c r="E320" s="543"/>
      <c r="F320" s="538" t="str">
        <f t="shared" si="10"/>
        <v>否</v>
      </c>
      <c r="G320" s="525" t="str">
        <f t="shared" si="11"/>
        <v>项</v>
      </c>
    </row>
    <row r="321" ht="36" customHeight="1" spans="1:7">
      <c r="A321" s="509" t="s">
        <v>637</v>
      </c>
      <c r="B321" s="507" t="s">
        <v>638</v>
      </c>
      <c r="C321" s="544">
        <v>62</v>
      </c>
      <c r="D321" s="542">
        <v>54</v>
      </c>
      <c r="E321" s="543">
        <f>(D321-C321)/C321</f>
        <v>-0.129032258064516</v>
      </c>
      <c r="F321" s="538" t="str">
        <f t="shared" si="10"/>
        <v>是</v>
      </c>
      <c r="G321" s="525" t="str">
        <f t="shared" si="11"/>
        <v>项</v>
      </c>
    </row>
    <row r="322" ht="36" customHeight="1" spans="1:7">
      <c r="A322" s="509" t="s">
        <v>639</v>
      </c>
      <c r="B322" s="507" t="s">
        <v>640</v>
      </c>
      <c r="C322" s="544"/>
      <c r="D322" s="542"/>
      <c r="E322" s="543"/>
      <c r="F322" s="538" t="str">
        <f t="shared" si="10"/>
        <v>否</v>
      </c>
      <c r="G322" s="525" t="str">
        <f t="shared" si="11"/>
        <v>项</v>
      </c>
    </row>
    <row r="323" ht="36" customHeight="1" spans="1:7">
      <c r="A323" s="509" t="s">
        <v>641</v>
      </c>
      <c r="B323" s="507" t="s">
        <v>642</v>
      </c>
      <c r="C323" s="544"/>
      <c r="D323" s="542"/>
      <c r="E323" s="543"/>
      <c r="F323" s="538" t="str">
        <f t="shared" si="10"/>
        <v>否</v>
      </c>
      <c r="G323" s="525" t="str">
        <f t="shared" si="11"/>
        <v>项</v>
      </c>
    </row>
    <row r="324" ht="36" customHeight="1" spans="1:7">
      <c r="A324" s="509" t="s">
        <v>643</v>
      </c>
      <c r="B324" s="507" t="s">
        <v>644</v>
      </c>
      <c r="C324" s="544">
        <v>88</v>
      </c>
      <c r="D324" s="542">
        <v>70</v>
      </c>
      <c r="E324" s="543">
        <f>(D324-C324)/C324</f>
        <v>-0.204545454545455</v>
      </c>
      <c r="F324" s="538" t="str">
        <f t="shared" si="10"/>
        <v>是</v>
      </c>
      <c r="G324" s="525" t="str">
        <f t="shared" si="11"/>
        <v>项</v>
      </c>
    </row>
    <row r="325" ht="36" customHeight="1" spans="1:7">
      <c r="A325" s="509" t="s">
        <v>645</v>
      </c>
      <c r="B325" s="507" t="s">
        <v>646</v>
      </c>
      <c r="C325" s="544"/>
      <c r="D325" s="542"/>
      <c r="E325" s="543"/>
      <c r="F325" s="538" t="str">
        <f t="shared" si="10"/>
        <v>否</v>
      </c>
      <c r="G325" s="525" t="str">
        <f t="shared" si="11"/>
        <v>项</v>
      </c>
    </row>
    <row r="326" ht="36" customHeight="1" spans="1:7">
      <c r="A326" s="509" t="s">
        <v>647</v>
      </c>
      <c r="B326" s="507" t="s">
        <v>648</v>
      </c>
      <c r="C326" s="544">
        <v>11</v>
      </c>
      <c r="D326" s="542">
        <v>15</v>
      </c>
      <c r="E326" s="543">
        <f>(D326-C326)/C326</f>
        <v>0.363636363636364</v>
      </c>
      <c r="F326" s="538" t="str">
        <f t="shared" ref="F326:F389" si="12">IF(LEN(A326)=3,"是",IF(B326&lt;&gt;"",IF(SUM(C326:D326)&lt;&gt;0,"是","否"),"是"))</f>
        <v>是</v>
      </c>
      <c r="G326" s="525" t="str">
        <f t="shared" ref="G326:G389" si="13">IF(LEN(A326)=3,"类",IF(LEN(A326)=5,"款","项"))</f>
        <v>项</v>
      </c>
    </row>
    <row r="327" ht="36" customHeight="1" spans="1:7">
      <c r="A327" s="509" t="s">
        <v>649</v>
      </c>
      <c r="B327" s="507" t="s">
        <v>244</v>
      </c>
      <c r="C327" s="544"/>
      <c r="D327" s="542"/>
      <c r="E327" s="537"/>
      <c r="F327" s="538" t="str">
        <f t="shared" si="12"/>
        <v>否</v>
      </c>
      <c r="G327" s="525" t="str">
        <f t="shared" si="13"/>
        <v>项</v>
      </c>
    </row>
    <row r="328" ht="36" customHeight="1" spans="1:7">
      <c r="A328" s="509" t="s">
        <v>650</v>
      </c>
      <c r="B328" s="507" t="s">
        <v>161</v>
      </c>
      <c r="C328" s="544"/>
      <c r="D328" s="542"/>
      <c r="E328" s="537"/>
      <c r="F328" s="538" t="str">
        <f t="shared" si="12"/>
        <v>否</v>
      </c>
      <c r="G328" s="525" t="str">
        <f t="shared" si="13"/>
        <v>项</v>
      </c>
    </row>
    <row r="329" ht="36" customHeight="1" spans="1:7">
      <c r="A329" s="509" t="s">
        <v>651</v>
      </c>
      <c r="B329" s="507" t="s">
        <v>652</v>
      </c>
      <c r="C329" s="544"/>
      <c r="D329" s="542"/>
      <c r="E329" s="537"/>
      <c r="F329" s="538" t="str">
        <f t="shared" si="12"/>
        <v>否</v>
      </c>
      <c r="G329" s="525" t="str">
        <f t="shared" si="13"/>
        <v>项</v>
      </c>
    </row>
    <row r="330" ht="36" customHeight="1" spans="1:7">
      <c r="A330" s="534" t="s">
        <v>653</v>
      </c>
      <c r="B330" s="535" t="s">
        <v>654</v>
      </c>
      <c r="C330" s="540"/>
      <c r="D330" s="540"/>
      <c r="E330" s="537"/>
      <c r="F330" s="538" t="str">
        <f t="shared" si="12"/>
        <v>否</v>
      </c>
      <c r="G330" s="525" t="str">
        <f t="shared" si="13"/>
        <v>款</v>
      </c>
    </row>
    <row r="331" ht="36" customHeight="1" spans="1:7">
      <c r="A331" s="509" t="s">
        <v>655</v>
      </c>
      <c r="B331" s="507" t="s">
        <v>143</v>
      </c>
      <c r="C331" s="542"/>
      <c r="D331" s="542"/>
      <c r="E331" s="537"/>
      <c r="F331" s="538" t="str">
        <f t="shared" si="12"/>
        <v>否</v>
      </c>
      <c r="G331" s="525" t="str">
        <f t="shared" si="13"/>
        <v>项</v>
      </c>
    </row>
    <row r="332" ht="36" customHeight="1" spans="1:7">
      <c r="A332" s="509" t="s">
        <v>656</v>
      </c>
      <c r="B332" s="507" t="s">
        <v>145</v>
      </c>
      <c r="C332" s="542"/>
      <c r="D332" s="542"/>
      <c r="E332" s="537"/>
      <c r="F332" s="538" t="str">
        <f t="shared" si="12"/>
        <v>否</v>
      </c>
      <c r="G332" s="525" t="str">
        <f t="shared" si="13"/>
        <v>项</v>
      </c>
    </row>
    <row r="333" ht="36" customHeight="1" spans="1:7">
      <c r="A333" s="509" t="s">
        <v>657</v>
      </c>
      <c r="B333" s="507" t="s">
        <v>147</v>
      </c>
      <c r="C333" s="542"/>
      <c r="D333" s="542"/>
      <c r="E333" s="537"/>
      <c r="F333" s="538" t="str">
        <f t="shared" si="12"/>
        <v>否</v>
      </c>
      <c r="G333" s="525" t="str">
        <f t="shared" si="13"/>
        <v>项</v>
      </c>
    </row>
    <row r="334" ht="36" customHeight="1" spans="1:7">
      <c r="A334" s="509" t="s">
        <v>658</v>
      </c>
      <c r="B334" s="507" t="s">
        <v>659</v>
      </c>
      <c r="C334" s="542"/>
      <c r="D334" s="542"/>
      <c r="E334" s="537"/>
      <c r="F334" s="538" t="str">
        <f t="shared" si="12"/>
        <v>否</v>
      </c>
      <c r="G334" s="525" t="str">
        <f t="shared" si="13"/>
        <v>项</v>
      </c>
    </row>
    <row r="335" ht="36" customHeight="1" spans="1:7">
      <c r="A335" s="509" t="s">
        <v>660</v>
      </c>
      <c r="B335" s="507" t="s">
        <v>661</v>
      </c>
      <c r="C335" s="542"/>
      <c r="D335" s="542"/>
      <c r="E335" s="537"/>
      <c r="F335" s="538" t="str">
        <f t="shared" si="12"/>
        <v>否</v>
      </c>
      <c r="G335" s="525" t="str">
        <f t="shared" si="13"/>
        <v>项</v>
      </c>
    </row>
    <row r="336" ht="36" customHeight="1" spans="1:7">
      <c r="A336" s="509" t="s">
        <v>662</v>
      </c>
      <c r="B336" s="507" t="s">
        <v>663</v>
      </c>
      <c r="C336" s="542"/>
      <c r="D336" s="542"/>
      <c r="E336" s="537"/>
      <c r="F336" s="538" t="str">
        <f t="shared" si="12"/>
        <v>否</v>
      </c>
      <c r="G336" s="525" t="str">
        <f t="shared" si="13"/>
        <v>项</v>
      </c>
    </row>
    <row r="337" ht="36" customHeight="1" spans="1:7">
      <c r="A337" s="509" t="s">
        <v>664</v>
      </c>
      <c r="B337" s="507" t="s">
        <v>244</v>
      </c>
      <c r="C337" s="542"/>
      <c r="D337" s="542"/>
      <c r="E337" s="537"/>
      <c r="F337" s="538" t="str">
        <f t="shared" si="12"/>
        <v>否</v>
      </c>
      <c r="G337" s="525" t="str">
        <f t="shared" si="13"/>
        <v>项</v>
      </c>
    </row>
    <row r="338" ht="36" customHeight="1" spans="1:7">
      <c r="A338" s="509" t="s">
        <v>665</v>
      </c>
      <c r="B338" s="507" t="s">
        <v>161</v>
      </c>
      <c r="C338" s="542"/>
      <c r="D338" s="542"/>
      <c r="E338" s="537"/>
      <c r="F338" s="538" t="str">
        <f t="shared" si="12"/>
        <v>否</v>
      </c>
      <c r="G338" s="525" t="str">
        <f t="shared" si="13"/>
        <v>项</v>
      </c>
    </row>
    <row r="339" ht="36" customHeight="1" spans="1:7">
      <c r="A339" s="509" t="s">
        <v>666</v>
      </c>
      <c r="B339" s="507" t="s">
        <v>667</v>
      </c>
      <c r="C339" s="542"/>
      <c r="D339" s="542"/>
      <c r="E339" s="537"/>
      <c r="F339" s="538" t="str">
        <f t="shared" si="12"/>
        <v>否</v>
      </c>
      <c r="G339" s="525" t="str">
        <f t="shared" si="13"/>
        <v>项</v>
      </c>
    </row>
    <row r="340" ht="36" customHeight="1" spans="1:7">
      <c r="A340" s="534" t="s">
        <v>668</v>
      </c>
      <c r="B340" s="535" t="s">
        <v>669</v>
      </c>
      <c r="C340" s="540"/>
      <c r="D340" s="540"/>
      <c r="E340" s="537"/>
      <c r="F340" s="538" t="str">
        <f t="shared" si="12"/>
        <v>否</v>
      </c>
      <c r="G340" s="525" t="str">
        <f t="shared" si="13"/>
        <v>款</v>
      </c>
    </row>
    <row r="341" ht="36" customHeight="1" spans="1:7">
      <c r="A341" s="509" t="s">
        <v>670</v>
      </c>
      <c r="B341" s="507" t="s">
        <v>143</v>
      </c>
      <c r="C341" s="542"/>
      <c r="D341" s="542"/>
      <c r="E341" s="537"/>
      <c r="F341" s="538" t="str">
        <f t="shared" si="12"/>
        <v>否</v>
      </c>
      <c r="G341" s="525" t="str">
        <f t="shared" si="13"/>
        <v>项</v>
      </c>
    </row>
    <row r="342" ht="36" customHeight="1" spans="1:7">
      <c r="A342" s="509" t="s">
        <v>671</v>
      </c>
      <c r="B342" s="507" t="s">
        <v>145</v>
      </c>
      <c r="C342" s="542"/>
      <c r="D342" s="542"/>
      <c r="E342" s="537"/>
      <c r="F342" s="538" t="str">
        <f t="shared" si="12"/>
        <v>否</v>
      </c>
      <c r="G342" s="525" t="str">
        <f t="shared" si="13"/>
        <v>项</v>
      </c>
    </row>
    <row r="343" ht="36" customHeight="1" spans="1:7">
      <c r="A343" s="509" t="s">
        <v>672</v>
      </c>
      <c r="B343" s="507" t="s">
        <v>147</v>
      </c>
      <c r="C343" s="542"/>
      <c r="D343" s="542"/>
      <c r="E343" s="537"/>
      <c r="F343" s="538" t="str">
        <f t="shared" si="12"/>
        <v>否</v>
      </c>
      <c r="G343" s="525" t="str">
        <f t="shared" si="13"/>
        <v>项</v>
      </c>
    </row>
    <row r="344" ht="36" customHeight="1" spans="1:7">
      <c r="A344" s="509" t="s">
        <v>673</v>
      </c>
      <c r="B344" s="507" t="s">
        <v>674</v>
      </c>
      <c r="C344" s="542"/>
      <c r="D344" s="542"/>
      <c r="E344" s="537"/>
      <c r="F344" s="538" t="str">
        <f t="shared" si="12"/>
        <v>否</v>
      </c>
      <c r="G344" s="525" t="str">
        <f t="shared" si="13"/>
        <v>项</v>
      </c>
    </row>
    <row r="345" ht="36" customHeight="1" spans="1:7">
      <c r="A345" s="509" t="s">
        <v>675</v>
      </c>
      <c r="B345" s="507" t="s">
        <v>676</v>
      </c>
      <c r="C345" s="542"/>
      <c r="D345" s="542"/>
      <c r="E345" s="537"/>
      <c r="F345" s="538" t="str">
        <f t="shared" si="12"/>
        <v>否</v>
      </c>
      <c r="G345" s="525" t="str">
        <f t="shared" si="13"/>
        <v>项</v>
      </c>
    </row>
    <row r="346" ht="36" customHeight="1" spans="1:7">
      <c r="A346" s="509" t="s">
        <v>677</v>
      </c>
      <c r="B346" s="507" t="s">
        <v>678</v>
      </c>
      <c r="C346" s="542"/>
      <c r="D346" s="542"/>
      <c r="E346" s="537"/>
      <c r="F346" s="538" t="str">
        <f t="shared" si="12"/>
        <v>否</v>
      </c>
      <c r="G346" s="525" t="str">
        <f t="shared" si="13"/>
        <v>项</v>
      </c>
    </row>
    <row r="347" ht="36" customHeight="1" spans="1:7">
      <c r="A347" s="509" t="s">
        <v>679</v>
      </c>
      <c r="B347" s="507" t="s">
        <v>244</v>
      </c>
      <c r="C347" s="542"/>
      <c r="D347" s="542"/>
      <c r="E347" s="537"/>
      <c r="F347" s="538" t="str">
        <f t="shared" si="12"/>
        <v>否</v>
      </c>
      <c r="G347" s="525" t="str">
        <f t="shared" si="13"/>
        <v>项</v>
      </c>
    </row>
    <row r="348" ht="36" customHeight="1" spans="1:7">
      <c r="A348" s="509" t="s">
        <v>680</v>
      </c>
      <c r="B348" s="507" t="s">
        <v>161</v>
      </c>
      <c r="C348" s="542"/>
      <c r="D348" s="542"/>
      <c r="E348" s="537"/>
      <c r="F348" s="538" t="str">
        <f t="shared" si="12"/>
        <v>否</v>
      </c>
      <c r="G348" s="525" t="str">
        <f t="shared" si="13"/>
        <v>项</v>
      </c>
    </row>
    <row r="349" ht="36" customHeight="1" spans="1:7">
      <c r="A349" s="509" t="s">
        <v>681</v>
      </c>
      <c r="B349" s="507" t="s">
        <v>682</v>
      </c>
      <c r="C349" s="542"/>
      <c r="D349" s="542"/>
      <c r="E349" s="537"/>
      <c r="F349" s="538" t="str">
        <f t="shared" si="12"/>
        <v>否</v>
      </c>
      <c r="G349" s="525" t="str">
        <f t="shared" si="13"/>
        <v>项</v>
      </c>
    </row>
    <row r="350" ht="36" customHeight="1" spans="1:7">
      <c r="A350" s="534" t="s">
        <v>683</v>
      </c>
      <c r="B350" s="535" t="s">
        <v>684</v>
      </c>
      <c r="C350" s="540"/>
      <c r="D350" s="540"/>
      <c r="E350" s="537"/>
      <c r="F350" s="538" t="str">
        <f t="shared" si="12"/>
        <v>否</v>
      </c>
      <c r="G350" s="525" t="str">
        <f t="shared" si="13"/>
        <v>款</v>
      </c>
    </row>
    <row r="351" ht="36" customHeight="1" spans="1:7">
      <c r="A351" s="509" t="s">
        <v>685</v>
      </c>
      <c r="B351" s="507" t="s">
        <v>143</v>
      </c>
      <c r="C351" s="542"/>
      <c r="D351" s="542"/>
      <c r="E351" s="537"/>
      <c r="F351" s="538" t="str">
        <f t="shared" si="12"/>
        <v>否</v>
      </c>
      <c r="G351" s="525" t="str">
        <f t="shared" si="13"/>
        <v>项</v>
      </c>
    </row>
    <row r="352" ht="36" customHeight="1" spans="1:7">
      <c r="A352" s="509" t="s">
        <v>686</v>
      </c>
      <c r="B352" s="507" t="s">
        <v>145</v>
      </c>
      <c r="C352" s="542"/>
      <c r="D352" s="542"/>
      <c r="E352" s="537"/>
      <c r="F352" s="538" t="str">
        <f t="shared" si="12"/>
        <v>否</v>
      </c>
      <c r="G352" s="525" t="str">
        <f t="shared" si="13"/>
        <v>项</v>
      </c>
    </row>
    <row r="353" ht="36" customHeight="1" spans="1:7">
      <c r="A353" s="509" t="s">
        <v>687</v>
      </c>
      <c r="B353" s="507" t="s">
        <v>147</v>
      </c>
      <c r="C353" s="542"/>
      <c r="D353" s="542"/>
      <c r="E353" s="537"/>
      <c r="F353" s="538" t="str">
        <f t="shared" si="12"/>
        <v>否</v>
      </c>
      <c r="G353" s="525" t="str">
        <f t="shared" si="13"/>
        <v>项</v>
      </c>
    </row>
    <row r="354" ht="36" customHeight="1" spans="1:7">
      <c r="A354" s="509" t="s">
        <v>688</v>
      </c>
      <c r="B354" s="507" t="s">
        <v>689</v>
      </c>
      <c r="C354" s="542"/>
      <c r="D354" s="542"/>
      <c r="E354" s="537"/>
      <c r="F354" s="538" t="str">
        <f t="shared" si="12"/>
        <v>否</v>
      </c>
      <c r="G354" s="525" t="str">
        <f t="shared" si="13"/>
        <v>项</v>
      </c>
    </row>
    <row r="355" ht="36" customHeight="1" spans="1:7">
      <c r="A355" s="509" t="s">
        <v>690</v>
      </c>
      <c r="B355" s="507" t="s">
        <v>691</v>
      </c>
      <c r="C355" s="542"/>
      <c r="D355" s="542"/>
      <c r="E355" s="537"/>
      <c r="F355" s="538" t="str">
        <f t="shared" si="12"/>
        <v>否</v>
      </c>
      <c r="G355" s="525" t="str">
        <f t="shared" si="13"/>
        <v>项</v>
      </c>
    </row>
    <row r="356" ht="36" customHeight="1" spans="1:7">
      <c r="A356" s="509" t="s">
        <v>692</v>
      </c>
      <c r="B356" s="507" t="s">
        <v>161</v>
      </c>
      <c r="C356" s="542"/>
      <c r="D356" s="542"/>
      <c r="E356" s="537"/>
      <c r="F356" s="538" t="str">
        <f t="shared" si="12"/>
        <v>否</v>
      </c>
      <c r="G356" s="525" t="str">
        <f t="shared" si="13"/>
        <v>项</v>
      </c>
    </row>
    <row r="357" ht="36" customHeight="1" spans="1:7">
      <c r="A357" s="509" t="s">
        <v>693</v>
      </c>
      <c r="B357" s="507" t="s">
        <v>694</v>
      </c>
      <c r="C357" s="542"/>
      <c r="D357" s="542"/>
      <c r="E357" s="537"/>
      <c r="F357" s="538" t="str">
        <f t="shared" si="12"/>
        <v>否</v>
      </c>
      <c r="G357" s="525" t="str">
        <f t="shared" si="13"/>
        <v>项</v>
      </c>
    </row>
    <row r="358" ht="36" customHeight="1" spans="1:7">
      <c r="A358" s="534" t="s">
        <v>695</v>
      </c>
      <c r="B358" s="535" t="s">
        <v>696</v>
      </c>
      <c r="C358" s="540"/>
      <c r="D358" s="540"/>
      <c r="E358" s="537"/>
      <c r="F358" s="538" t="str">
        <f t="shared" si="12"/>
        <v>否</v>
      </c>
      <c r="G358" s="525" t="str">
        <f t="shared" si="13"/>
        <v>款</v>
      </c>
    </row>
    <row r="359" ht="36" customHeight="1" spans="1:7">
      <c r="A359" s="509" t="s">
        <v>697</v>
      </c>
      <c r="B359" s="507" t="s">
        <v>143</v>
      </c>
      <c r="C359" s="542"/>
      <c r="D359" s="542"/>
      <c r="E359" s="537"/>
      <c r="F359" s="538" t="str">
        <f t="shared" si="12"/>
        <v>否</v>
      </c>
      <c r="G359" s="525" t="str">
        <f t="shared" si="13"/>
        <v>项</v>
      </c>
    </row>
    <row r="360" ht="36" customHeight="1" spans="1:7">
      <c r="A360" s="509" t="s">
        <v>698</v>
      </c>
      <c r="B360" s="507" t="s">
        <v>145</v>
      </c>
      <c r="C360" s="542"/>
      <c r="D360" s="542"/>
      <c r="E360" s="537"/>
      <c r="F360" s="538" t="str">
        <f t="shared" si="12"/>
        <v>否</v>
      </c>
      <c r="G360" s="525" t="str">
        <f t="shared" si="13"/>
        <v>项</v>
      </c>
    </row>
    <row r="361" ht="36" customHeight="1" spans="1:7">
      <c r="A361" s="509" t="s">
        <v>699</v>
      </c>
      <c r="B361" s="507" t="s">
        <v>244</v>
      </c>
      <c r="C361" s="542"/>
      <c r="D361" s="542"/>
      <c r="E361" s="537"/>
      <c r="F361" s="538" t="str">
        <f t="shared" si="12"/>
        <v>否</v>
      </c>
      <c r="G361" s="525" t="str">
        <f t="shared" si="13"/>
        <v>项</v>
      </c>
    </row>
    <row r="362" ht="36" customHeight="1" spans="1:7">
      <c r="A362" s="509" t="s">
        <v>700</v>
      </c>
      <c r="B362" s="507" t="s">
        <v>701</v>
      </c>
      <c r="C362" s="542"/>
      <c r="D362" s="542"/>
      <c r="E362" s="537"/>
      <c r="F362" s="538" t="str">
        <f t="shared" si="12"/>
        <v>否</v>
      </c>
      <c r="G362" s="525" t="str">
        <f t="shared" si="13"/>
        <v>项</v>
      </c>
    </row>
    <row r="363" ht="36" customHeight="1" spans="1:7">
      <c r="A363" s="509" t="s">
        <v>702</v>
      </c>
      <c r="B363" s="507" t="s">
        <v>703</v>
      </c>
      <c r="C363" s="542"/>
      <c r="D363" s="542"/>
      <c r="E363" s="537"/>
      <c r="F363" s="538" t="str">
        <f t="shared" si="12"/>
        <v>否</v>
      </c>
      <c r="G363" s="525" t="str">
        <f t="shared" si="13"/>
        <v>项</v>
      </c>
    </row>
    <row r="364" ht="36" customHeight="1" spans="1:7">
      <c r="A364" s="534" t="s">
        <v>704</v>
      </c>
      <c r="B364" s="535" t="s">
        <v>705</v>
      </c>
      <c r="C364" s="540">
        <v>7</v>
      </c>
      <c r="D364" s="540">
        <v>6</v>
      </c>
      <c r="E364" s="537">
        <f>(D364-C364)/C364</f>
        <v>-0.142857142857143</v>
      </c>
      <c r="F364" s="538" t="str">
        <f t="shared" si="12"/>
        <v>是</v>
      </c>
      <c r="G364" s="525" t="str">
        <f t="shared" si="13"/>
        <v>款</v>
      </c>
    </row>
    <row r="365" ht="36" customHeight="1" spans="1:7">
      <c r="A365" s="509">
        <v>2049902</v>
      </c>
      <c r="B365" s="507" t="s">
        <v>706</v>
      </c>
      <c r="C365" s="542"/>
      <c r="D365" s="542"/>
      <c r="E365" s="537"/>
      <c r="F365" s="538" t="str">
        <f t="shared" si="12"/>
        <v>否</v>
      </c>
      <c r="G365" s="525" t="str">
        <f t="shared" si="13"/>
        <v>项</v>
      </c>
    </row>
    <row r="366" ht="36" customHeight="1" spans="1:7">
      <c r="A366" s="556" t="s">
        <v>707</v>
      </c>
      <c r="B366" s="507" t="s">
        <v>708</v>
      </c>
      <c r="C366" s="542">
        <v>7</v>
      </c>
      <c r="D366" s="542">
        <v>6</v>
      </c>
      <c r="E366" s="543">
        <f>(D366-C366)/C366</f>
        <v>-0.142857142857143</v>
      </c>
      <c r="F366" s="538" t="str">
        <f t="shared" si="12"/>
        <v>是</v>
      </c>
      <c r="G366" s="525" t="str">
        <f t="shared" si="13"/>
        <v>项</v>
      </c>
    </row>
    <row r="367" ht="36" customHeight="1" spans="1:7">
      <c r="A367" s="557" t="s">
        <v>709</v>
      </c>
      <c r="B367" s="553" t="s">
        <v>525</v>
      </c>
      <c r="C367" s="555"/>
      <c r="D367" s="555"/>
      <c r="E367" s="537"/>
      <c r="F367" s="538" t="str">
        <f t="shared" si="12"/>
        <v>否</v>
      </c>
      <c r="G367" s="525" t="str">
        <f t="shared" si="13"/>
        <v>项</v>
      </c>
    </row>
    <row r="368" ht="36" customHeight="1" spans="1:7">
      <c r="A368" s="557" t="s">
        <v>710</v>
      </c>
      <c r="B368" s="553" t="s">
        <v>711</v>
      </c>
      <c r="C368" s="555"/>
      <c r="D368" s="555"/>
      <c r="E368" s="537"/>
      <c r="F368" s="538" t="str">
        <f t="shared" si="12"/>
        <v>否</v>
      </c>
      <c r="G368" s="525" t="str">
        <f t="shared" si="13"/>
        <v>项</v>
      </c>
    </row>
    <row r="369" ht="36" customHeight="1" spans="1:7">
      <c r="A369" s="534" t="s">
        <v>79</v>
      </c>
      <c r="B369" s="535" t="s">
        <v>80</v>
      </c>
      <c r="C369" s="546">
        <f>C370+C375+C384+C390+C396+C400+C404+C408+C414+C421</f>
        <v>80489</v>
      </c>
      <c r="D369" s="546">
        <f>D370+D375+D384+D390+D396+D400+D404+D408+D414+D421</f>
        <v>86130</v>
      </c>
      <c r="E369" s="537">
        <f>(D369-C369)/C369</f>
        <v>0.0700841108722931</v>
      </c>
      <c r="F369" s="538" t="str">
        <f t="shared" si="12"/>
        <v>是</v>
      </c>
      <c r="G369" s="525" t="str">
        <f t="shared" si="13"/>
        <v>类</v>
      </c>
    </row>
    <row r="370" ht="36" customHeight="1" spans="1:7">
      <c r="A370" s="534" t="s">
        <v>712</v>
      </c>
      <c r="B370" s="535" t="s">
        <v>713</v>
      </c>
      <c r="C370" s="546">
        <v>867</v>
      </c>
      <c r="D370" s="540">
        <v>867</v>
      </c>
      <c r="E370" s="537">
        <f>(D370-C370)/C370</f>
        <v>0</v>
      </c>
      <c r="F370" s="538" t="str">
        <f t="shared" si="12"/>
        <v>是</v>
      </c>
      <c r="G370" s="525" t="str">
        <f t="shared" si="13"/>
        <v>款</v>
      </c>
    </row>
    <row r="371" ht="36" customHeight="1" spans="1:7">
      <c r="A371" s="509" t="s">
        <v>714</v>
      </c>
      <c r="B371" s="507" t="s">
        <v>143</v>
      </c>
      <c r="C371" s="545">
        <v>697</v>
      </c>
      <c r="D371" s="542">
        <v>681</v>
      </c>
      <c r="E371" s="543">
        <f>(D371-C371)/C371</f>
        <v>-0.0229555236728838</v>
      </c>
      <c r="F371" s="538" t="str">
        <f t="shared" si="12"/>
        <v>是</v>
      </c>
      <c r="G371" s="525" t="str">
        <f t="shared" si="13"/>
        <v>项</v>
      </c>
    </row>
    <row r="372" ht="36" customHeight="1" spans="1:7">
      <c r="A372" s="509" t="s">
        <v>715</v>
      </c>
      <c r="B372" s="507" t="s">
        <v>145</v>
      </c>
      <c r="C372" s="545">
        <v>170</v>
      </c>
      <c r="D372" s="542">
        <v>186</v>
      </c>
      <c r="E372" s="543">
        <f>(D372-C372)/C372</f>
        <v>0.0941176470588235</v>
      </c>
      <c r="F372" s="538" t="str">
        <f t="shared" si="12"/>
        <v>是</v>
      </c>
      <c r="G372" s="525" t="str">
        <f t="shared" si="13"/>
        <v>项</v>
      </c>
    </row>
    <row r="373" ht="36" customHeight="1" spans="1:7">
      <c r="A373" s="509" t="s">
        <v>716</v>
      </c>
      <c r="B373" s="507" t="s">
        <v>147</v>
      </c>
      <c r="C373" s="544"/>
      <c r="D373" s="542"/>
      <c r="E373" s="537"/>
      <c r="F373" s="538" t="str">
        <f t="shared" si="12"/>
        <v>否</v>
      </c>
      <c r="G373" s="525" t="str">
        <f t="shared" si="13"/>
        <v>项</v>
      </c>
    </row>
    <row r="374" ht="36" customHeight="1" spans="1:7">
      <c r="A374" s="509" t="s">
        <v>717</v>
      </c>
      <c r="B374" s="507" t="s">
        <v>718</v>
      </c>
      <c r="C374" s="544"/>
      <c r="D374" s="542"/>
      <c r="E374" s="537"/>
      <c r="F374" s="538" t="str">
        <f t="shared" si="12"/>
        <v>否</v>
      </c>
      <c r="G374" s="525" t="str">
        <f t="shared" si="13"/>
        <v>项</v>
      </c>
    </row>
    <row r="375" ht="36" customHeight="1" spans="1:7">
      <c r="A375" s="534" t="s">
        <v>719</v>
      </c>
      <c r="B375" s="535" t="s">
        <v>720</v>
      </c>
      <c r="C375" s="546">
        <v>73420</v>
      </c>
      <c r="D375" s="540">
        <v>75558</v>
      </c>
      <c r="E375" s="537">
        <f>(D375-C375)/C375</f>
        <v>0.0291201307545628</v>
      </c>
      <c r="F375" s="538" t="str">
        <f t="shared" si="12"/>
        <v>是</v>
      </c>
      <c r="G375" s="525" t="str">
        <f t="shared" si="13"/>
        <v>款</v>
      </c>
    </row>
    <row r="376" ht="36" customHeight="1" spans="1:7">
      <c r="A376" s="509" t="s">
        <v>721</v>
      </c>
      <c r="B376" s="507" t="s">
        <v>722</v>
      </c>
      <c r="C376" s="545">
        <v>3286</v>
      </c>
      <c r="D376" s="542">
        <v>4999</v>
      </c>
      <c r="E376" s="543">
        <f>(D376-C376)/C376</f>
        <v>0.52130249543518</v>
      </c>
      <c r="F376" s="538" t="str">
        <f t="shared" si="12"/>
        <v>是</v>
      </c>
      <c r="G376" s="525" t="str">
        <f t="shared" si="13"/>
        <v>项</v>
      </c>
    </row>
    <row r="377" ht="36" customHeight="1" spans="1:7">
      <c r="A377" s="509" t="s">
        <v>723</v>
      </c>
      <c r="B377" s="507" t="s">
        <v>724</v>
      </c>
      <c r="C377" s="545">
        <v>30923</v>
      </c>
      <c r="D377" s="542">
        <v>36064</v>
      </c>
      <c r="E377" s="543">
        <f>(D377-C377)/C377</f>
        <v>0.166251657342431</v>
      </c>
      <c r="F377" s="538" t="str">
        <f t="shared" si="12"/>
        <v>是</v>
      </c>
      <c r="G377" s="525" t="str">
        <f t="shared" si="13"/>
        <v>项</v>
      </c>
    </row>
    <row r="378" ht="36" customHeight="1" spans="1:7">
      <c r="A378" s="509" t="s">
        <v>725</v>
      </c>
      <c r="B378" s="507" t="s">
        <v>726</v>
      </c>
      <c r="C378" s="545">
        <v>19872</v>
      </c>
      <c r="D378" s="542">
        <v>21765</v>
      </c>
      <c r="E378" s="543">
        <f>(D378-C378)/C378</f>
        <v>0.0952596618357488</v>
      </c>
      <c r="F378" s="538" t="str">
        <f t="shared" si="12"/>
        <v>是</v>
      </c>
      <c r="G378" s="525" t="str">
        <f t="shared" si="13"/>
        <v>项</v>
      </c>
    </row>
    <row r="379" ht="36" customHeight="1" spans="1:7">
      <c r="A379" s="509" t="s">
        <v>727</v>
      </c>
      <c r="B379" s="507" t="s">
        <v>728</v>
      </c>
      <c r="C379" s="545">
        <v>11042</v>
      </c>
      <c r="D379" s="542">
        <v>11678</v>
      </c>
      <c r="E379" s="543">
        <f>(D379-C379)/C379</f>
        <v>0.057598261184568</v>
      </c>
      <c r="F379" s="538" t="str">
        <f t="shared" si="12"/>
        <v>是</v>
      </c>
      <c r="G379" s="525" t="str">
        <f t="shared" si="13"/>
        <v>项</v>
      </c>
    </row>
    <row r="380" ht="36" customHeight="1" spans="1:7">
      <c r="A380" s="509" t="s">
        <v>729</v>
      </c>
      <c r="B380" s="507" t="s">
        <v>730</v>
      </c>
      <c r="C380" s="544"/>
      <c r="D380" s="542"/>
      <c r="E380" s="537"/>
      <c r="F380" s="538" t="str">
        <f t="shared" si="12"/>
        <v>否</v>
      </c>
      <c r="G380" s="525" t="str">
        <f t="shared" si="13"/>
        <v>项</v>
      </c>
    </row>
    <row r="381" ht="36" customHeight="1" spans="1:7">
      <c r="A381" s="509" t="s">
        <v>731</v>
      </c>
      <c r="B381" s="507" t="s">
        <v>732</v>
      </c>
      <c r="C381" s="544"/>
      <c r="D381" s="542"/>
      <c r="E381" s="537"/>
      <c r="F381" s="538" t="str">
        <f t="shared" si="12"/>
        <v>否</v>
      </c>
      <c r="G381" s="525" t="str">
        <f t="shared" si="13"/>
        <v>项</v>
      </c>
    </row>
    <row r="382" ht="36" customHeight="1" spans="1:7">
      <c r="A382" s="509" t="s">
        <v>733</v>
      </c>
      <c r="B382" s="507" t="s">
        <v>734</v>
      </c>
      <c r="C382" s="544"/>
      <c r="D382" s="542"/>
      <c r="E382" s="537"/>
      <c r="F382" s="538" t="str">
        <f t="shared" si="12"/>
        <v>否</v>
      </c>
      <c r="G382" s="525" t="str">
        <f t="shared" si="13"/>
        <v>项</v>
      </c>
    </row>
    <row r="383" ht="36" customHeight="1" spans="1:7">
      <c r="A383" s="509" t="s">
        <v>735</v>
      </c>
      <c r="B383" s="507" t="s">
        <v>736</v>
      </c>
      <c r="C383" s="545">
        <v>8297</v>
      </c>
      <c r="D383" s="542">
        <v>1052</v>
      </c>
      <c r="E383" s="543">
        <f>(D383-C383)/C383</f>
        <v>-0.873207183319272</v>
      </c>
      <c r="F383" s="538" t="str">
        <f t="shared" si="12"/>
        <v>是</v>
      </c>
      <c r="G383" s="525" t="str">
        <f t="shared" si="13"/>
        <v>项</v>
      </c>
    </row>
    <row r="384" ht="36" customHeight="1" spans="1:7">
      <c r="A384" s="534" t="s">
        <v>737</v>
      </c>
      <c r="B384" s="535" t="s">
        <v>738</v>
      </c>
      <c r="C384" s="546">
        <v>2314</v>
      </c>
      <c r="D384" s="540">
        <v>3251</v>
      </c>
      <c r="E384" s="537">
        <f>(D384-C384)/C384</f>
        <v>0.404926534140017</v>
      </c>
      <c r="F384" s="538" t="str">
        <f t="shared" si="12"/>
        <v>是</v>
      </c>
      <c r="G384" s="525" t="str">
        <f t="shared" si="13"/>
        <v>款</v>
      </c>
    </row>
    <row r="385" ht="36" customHeight="1" spans="1:7">
      <c r="A385" s="509" t="s">
        <v>739</v>
      </c>
      <c r="B385" s="507" t="s">
        <v>740</v>
      </c>
      <c r="C385" s="544"/>
      <c r="D385" s="542"/>
      <c r="E385" s="537"/>
      <c r="F385" s="538" t="str">
        <f t="shared" si="12"/>
        <v>否</v>
      </c>
      <c r="G385" s="525" t="str">
        <f t="shared" si="13"/>
        <v>项</v>
      </c>
    </row>
    <row r="386" ht="36" customHeight="1" spans="1:7">
      <c r="A386" s="509" t="s">
        <v>741</v>
      </c>
      <c r="B386" s="507" t="s">
        <v>742</v>
      </c>
      <c r="C386" s="544">
        <v>2314</v>
      </c>
      <c r="D386" s="542">
        <v>3251</v>
      </c>
      <c r="E386" s="543">
        <f>(D386-C386)/C386</f>
        <v>0.404926534140017</v>
      </c>
      <c r="F386" s="538" t="str">
        <f t="shared" si="12"/>
        <v>是</v>
      </c>
      <c r="G386" s="525" t="str">
        <f t="shared" si="13"/>
        <v>项</v>
      </c>
    </row>
    <row r="387" ht="36" customHeight="1" spans="1:7">
      <c r="A387" s="509" t="s">
        <v>743</v>
      </c>
      <c r="B387" s="507" t="s">
        <v>744</v>
      </c>
      <c r="C387" s="542"/>
      <c r="D387" s="542"/>
      <c r="E387" s="537"/>
      <c r="F387" s="538" t="str">
        <f t="shared" si="12"/>
        <v>否</v>
      </c>
      <c r="G387" s="525" t="str">
        <f t="shared" si="13"/>
        <v>项</v>
      </c>
    </row>
    <row r="388" ht="36" customHeight="1" spans="1:7">
      <c r="A388" s="509" t="s">
        <v>745</v>
      </c>
      <c r="B388" s="507" t="s">
        <v>746</v>
      </c>
      <c r="C388" s="542"/>
      <c r="D388" s="542"/>
      <c r="E388" s="537"/>
      <c r="F388" s="538" t="str">
        <f t="shared" si="12"/>
        <v>否</v>
      </c>
      <c r="G388" s="525" t="str">
        <f t="shared" si="13"/>
        <v>项</v>
      </c>
    </row>
    <row r="389" ht="36" customHeight="1" spans="1:7">
      <c r="A389" s="509" t="s">
        <v>747</v>
      </c>
      <c r="B389" s="507" t="s">
        <v>748</v>
      </c>
      <c r="C389" s="542"/>
      <c r="D389" s="542"/>
      <c r="E389" s="537"/>
      <c r="F389" s="538" t="str">
        <f t="shared" si="12"/>
        <v>否</v>
      </c>
      <c r="G389" s="525" t="str">
        <f t="shared" si="13"/>
        <v>项</v>
      </c>
    </row>
    <row r="390" ht="36" customHeight="1" spans="1:7">
      <c r="A390" s="534" t="s">
        <v>749</v>
      </c>
      <c r="B390" s="535" t="s">
        <v>750</v>
      </c>
      <c r="C390" s="540"/>
      <c r="D390" s="540"/>
      <c r="E390" s="537"/>
      <c r="F390" s="538" t="str">
        <f t="shared" ref="F390:F453" si="14">IF(LEN(A390)=3,"是",IF(B390&lt;&gt;"",IF(SUM(C390:D390)&lt;&gt;0,"是","否"),"是"))</f>
        <v>否</v>
      </c>
      <c r="G390" s="525" t="str">
        <f t="shared" ref="G390:G453" si="15">IF(LEN(A390)=3,"类",IF(LEN(A390)=5,"款","项"))</f>
        <v>款</v>
      </c>
    </row>
    <row r="391" ht="36" customHeight="1" spans="1:7">
      <c r="A391" s="509" t="s">
        <v>751</v>
      </c>
      <c r="B391" s="507" t="s">
        <v>752</v>
      </c>
      <c r="C391" s="542"/>
      <c r="D391" s="542"/>
      <c r="E391" s="537"/>
      <c r="F391" s="538" t="str">
        <f t="shared" si="14"/>
        <v>否</v>
      </c>
      <c r="G391" s="525" t="str">
        <f t="shared" si="15"/>
        <v>项</v>
      </c>
    </row>
    <row r="392" ht="36" customHeight="1" spans="1:7">
      <c r="A392" s="509" t="s">
        <v>753</v>
      </c>
      <c r="B392" s="507" t="s">
        <v>754</v>
      </c>
      <c r="C392" s="542"/>
      <c r="D392" s="542"/>
      <c r="E392" s="537"/>
      <c r="F392" s="538" t="str">
        <f t="shared" si="14"/>
        <v>否</v>
      </c>
      <c r="G392" s="525" t="str">
        <f t="shared" si="15"/>
        <v>项</v>
      </c>
    </row>
    <row r="393" ht="36" customHeight="1" spans="1:7">
      <c r="A393" s="509" t="s">
        <v>755</v>
      </c>
      <c r="B393" s="507" t="s">
        <v>756</v>
      </c>
      <c r="C393" s="542"/>
      <c r="D393" s="542"/>
      <c r="E393" s="537"/>
      <c r="F393" s="538" t="str">
        <f t="shared" si="14"/>
        <v>否</v>
      </c>
      <c r="G393" s="525" t="str">
        <f t="shared" si="15"/>
        <v>项</v>
      </c>
    </row>
    <row r="394" ht="36" customHeight="1" spans="1:7">
      <c r="A394" s="509" t="s">
        <v>757</v>
      </c>
      <c r="B394" s="507" t="s">
        <v>758</v>
      </c>
      <c r="C394" s="542"/>
      <c r="D394" s="542"/>
      <c r="E394" s="537"/>
      <c r="F394" s="538" t="str">
        <f t="shared" si="14"/>
        <v>否</v>
      </c>
      <c r="G394" s="525" t="str">
        <f t="shared" si="15"/>
        <v>项</v>
      </c>
    </row>
    <row r="395" ht="36" customHeight="1" spans="1:7">
      <c r="A395" s="509" t="s">
        <v>759</v>
      </c>
      <c r="B395" s="507" t="s">
        <v>760</v>
      </c>
      <c r="C395" s="542"/>
      <c r="D395" s="542"/>
      <c r="E395" s="537"/>
      <c r="F395" s="538" t="str">
        <f t="shared" si="14"/>
        <v>否</v>
      </c>
      <c r="G395" s="525" t="str">
        <f t="shared" si="15"/>
        <v>项</v>
      </c>
    </row>
    <row r="396" ht="36" customHeight="1" spans="1:7">
      <c r="A396" s="534" t="s">
        <v>761</v>
      </c>
      <c r="B396" s="535" t="s">
        <v>762</v>
      </c>
      <c r="C396" s="540"/>
      <c r="D396" s="540"/>
      <c r="E396" s="537"/>
      <c r="F396" s="538" t="str">
        <f t="shared" si="14"/>
        <v>否</v>
      </c>
      <c r="G396" s="525" t="str">
        <f t="shared" si="15"/>
        <v>款</v>
      </c>
    </row>
    <row r="397" ht="36" customHeight="1" spans="1:7">
      <c r="A397" s="509" t="s">
        <v>763</v>
      </c>
      <c r="B397" s="507" t="s">
        <v>764</v>
      </c>
      <c r="C397" s="542"/>
      <c r="D397" s="542"/>
      <c r="E397" s="537"/>
      <c r="F397" s="538" t="str">
        <f t="shared" si="14"/>
        <v>否</v>
      </c>
      <c r="G397" s="525" t="str">
        <f t="shared" si="15"/>
        <v>项</v>
      </c>
    </row>
    <row r="398" ht="36" customHeight="1" spans="1:7">
      <c r="A398" s="509" t="s">
        <v>765</v>
      </c>
      <c r="B398" s="507" t="s">
        <v>766</v>
      </c>
      <c r="C398" s="542"/>
      <c r="D398" s="542"/>
      <c r="E398" s="537"/>
      <c r="F398" s="538" t="str">
        <f t="shared" si="14"/>
        <v>否</v>
      </c>
      <c r="G398" s="525" t="str">
        <f t="shared" si="15"/>
        <v>项</v>
      </c>
    </row>
    <row r="399" ht="36" customHeight="1" spans="1:7">
      <c r="A399" s="509" t="s">
        <v>767</v>
      </c>
      <c r="B399" s="507" t="s">
        <v>768</v>
      </c>
      <c r="C399" s="542"/>
      <c r="D399" s="542"/>
      <c r="E399" s="537"/>
      <c r="F399" s="538" t="str">
        <f t="shared" si="14"/>
        <v>否</v>
      </c>
      <c r="G399" s="525" t="str">
        <f t="shared" si="15"/>
        <v>项</v>
      </c>
    </row>
    <row r="400" ht="36" customHeight="1" spans="1:7">
      <c r="A400" s="534" t="s">
        <v>769</v>
      </c>
      <c r="B400" s="535" t="s">
        <v>770</v>
      </c>
      <c r="C400" s="540"/>
      <c r="D400" s="540"/>
      <c r="E400" s="537"/>
      <c r="F400" s="538" t="str">
        <f t="shared" si="14"/>
        <v>否</v>
      </c>
      <c r="G400" s="525" t="str">
        <f t="shared" si="15"/>
        <v>款</v>
      </c>
    </row>
    <row r="401" ht="36" customHeight="1" spans="1:7">
      <c r="A401" s="509" t="s">
        <v>771</v>
      </c>
      <c r="B401" s="507" t="s">
        <v>772</v>
      </c>
      <c r="C401" s="542"/>
      <c r="D401" s="542"/>
      <c r="E401" s="537"/>
      <c r="F401" s="538" t="str">
        <f t="shared" si="14"/>
        <v>否</v>
      </c>
      <c r="G401" s="525" t="str">
        <f t="shared" si="15"/>
        <v>项</v>
      </c>
    </row>
    <row r="402" ht="36" customHeight="1" spans="1:7">
      <c r="A402" s="509" t="s">
        <v>773</v>
      </c>
      <c r="B402" s="507" t="s">
        <v>774</v>
      </c>
      <c r="C402" s="542"/>
      <c r="D402" s="542"/>
      <c r="E402" s="537"/>
      <c r="F402" s="538" t="str">
        <f t="shared" si="14"/>
        <v>否</v>
      </c>
      <c r="G402" s="525" t="str">
        <f t="shared" si="15"/>
        <v>项</v>
      </c>
    </row>
    <row r="403" ht="36" customHeight="1" spans="1:7">
      <c r="A403" s="509" t="s">
        <v>775</v>
      </c>
      <c r="B403" s="507" t="s">
        <v>776</v>
      </c>
      <c r="C403" s="542"/>
      <c r="D403" s="542"/>
      <c r="E403" s="537"/>
      <c r="F403" s="538" t="str">
        <f t="shared" si="14"/>
        <v>否</v>
      </c>
      <c r="G403" s="525" t="str">
        <f t="shared" si="15"/>
        <v>项</v>
      </c>
    </row>
    <row r="404" ht="36" customHeight="1" spans="1:7">
      <c r="A404" s="534" t="s">
        <v>777</v>
      </c>
      <c r="B404" s="535" t="s">
        <v>778</v>
      </c>
      <c r="C404" s="536">
        <v>77</v>
      </c>
      <c r="D404" s="540">
        <v>46</v>
      </c>
      <c r="E404" s="537">
        <f>(D404-C404)/C404</f>
        <v>-0.402597402597403</v>
      </c>
      <c r="F404" s="538" t="str">
        <f t="shared" si="14"/>
        <v>是</v>
      </c>
      <c r="G404" s="525" t="str">
        <f t="shared" si="15"/>
        <v>款</v>
      </c>
    </row>
    <row r="405" ht="36" customHeight="1" spans="1:7">
      <c r="A405" s="509" t="s">
        <v>779</v>
      </c>
      <c r="B405" s="507" t="s">
        <v>780</v>
      </c>
      <c r="C405" s="544">
        <v>77</v>
      </c>
      <c r="D405" s="542">
        <v>46</v>
      </c>
      <c r="E405" s="543">
        <f>(D405-C405)/C405</f>
        <v>-0.402597402597403</v>
      </c>
      <c r="F405" s="538" t="str">
        <f t="shared" si="14"/>
        <v>是</v>
      </c>
      <c r="G405" s="525" t="str">
        <f t="shared" si="15"/>
        <v>项</v>
      </c>
    </row>
    <row r="406" ht="36" customHeight="1" spans="1:7">
      <c r="A406" s="509" t="s">
        <v>781</v>
      </c>
      <c r="B406" s="507" t="s">
        <v>782</v>
      </c>
      <c r="C406" s="544"/>
      <c r="D406" s="542"/>
      <c r="E406" s="537"/>
      <c r="F406" s="538" t="str">
        <f t="shared" si="14"/>
        <v>否</v>
      </c>
      <c r="G406" s="525" t="str">
        <f t="shared" si="15"/>
        <v>项</v>
      </c>
    </row>
    <row r="407" ht="36" customHeight="1" spans="1:7">
      <c r="A407" s="509" t="s">
        <v>783</v>
      </c>
      <c r="B407" s="507" t="s">
        <v>784</v>
      </c>
      <c r="C407" s="544"/>
      <c r="D407" s="542"/>
      <c r="E407" s="537"/>
      <c r="F407" s="538" t="str">
        <f t="shared" si="14"/>
        <v>否</v>
      </c>
      <c r="G407" s="525" t="str">
        <f t="shared" si="15"/>
        <v>项</v>
      </c>
    </row>
    <row r="408" ht="36" customHeight="1" spans="1:7">
      <c r="A408" s="534" t="s">
        <v>785</v>
      </c>
      <c r="B408" s="535" t="s">
        <v>786</v>
      </c>
      <c r="C408" s="546">
        <v>774</v>
      </c>
      <c r="D408" s="540">
        <v>2306</v>
      </c>
      <c r="E408" s="537">
        <f>(D408-C408)/C408</f>
        <v>1.97932816537468</v>
      </c>
      <c r="F408" s="538" t="str">
        <f t="shared" si="14"/>
        <v>是</v>
      </c>
      <c r="G408" s="525" t="str">
        <f t="shared" si="15"/>
        <v>款</v>
      </c>
    </row>
    <row r="409" ht="36" customHeight="1" spans="1:7">
      <c r="A409" s="509" t="s">
        <v>787</v>
      </c>
      <c r="B409" s="507" t="s">
        <v>788</v>
      </c>
      <c r="C409" s="545">
        <v>521</v>
      </c>
      <c r="D409" s="542">
        <v>589</v>
      </c>
      <c r="E409" s="543">
        <f>(D409-C409)/C409</f>
        <v>0.130518234165067</v>
      </c>
      <c r="F409" s="538" t="str">
        <f t="shared" si="14"/>
        <v>是</v>
      </c>
      <c r="G409" s="525" t="str">
        <f t="shared" si="15"/>
        <v>项</v>
      </c>
    </row>
    <row r="410" ht="36" customHeight="1" spans="1:7">
      <c r="A410" s="509" t="s">
        <v>789</v>
      </c>
      <c r="B410" s="507" t="s">
        <v>790</v>
      </c>
      <c r="C410" s="545">
        <v>253</v>
      </c>
      <c r="D410" s="542">
        <v>1717</v>
      </c>
      <c r="E410" s="543">
        <f>(D410-C410)/C410</f>
        <v>5.78656126482213</v>
      </c>
      <c r="F410" s="538" t="str">
        <f t="shared" si="14"/>
        <v>是</v>
      </c>
      <c r="G410" s="525" t="str">
        <f t="shared" si="15"/>
        <v>项</v>
      </c>
    </row>
    <row r="411" ht="36" customHeight="1" spans="1:7">
      <c r="A411" s="509" t="s">
        <v>791</v>
      </c>
      <c r="B411" s="507" t="s">
        <v>792</v>
      </c>
      <c r="C411" s="544"/>
      <c r="D411" s="542"/>
      <c r="E411" s="537"/>
      <c r="F411" s="538" t="str">
        <f t="shared" si="14"/>
        <v>否</v>
      </c>
      <c r="G411" s="525" t="str">
        <f t="shared" si="15"/>
        <v>项</v>
      </c>
    </row>
    <row r="412" ht="36" customHeight="1" spans="1:7">
      <c r="A412" s="509" t="s">
        <v>793</v>
      </c>
      <c r="B412" s="507" t="s">
        <v>794</v>
      </c>
      <c r="C412" s="544"/>
      <c r="D412" s="542"/>
      <c r="E412" s="537"/>
      <c r="F412" s="538" t="str">
        <f t="shared" si="14"/>
        <v>否</v>
      </c>
      <c r="G412" s="525" t="str">
        <f t="shared" si="15"/>
        <v>项</v>
      </c>
    </row>
    <row r="413" ht="36" customHeight="1" spans="1:7">
      <c r="A413" s="509" t="s">
        <v>795</v>
      </c>
      <c r="B413" s="507" t="s">
        <v>796</v>
      </c>
      <c r="C413" s="544"/>
      <c r="D413" s="542"/>
      <c r="E413" s="537"/>
      <c r="F413" s="538" t="str">
        <f t="shared" si="14"/>
        <v>否</v>
      </c>
      <c r="G413" s="525" t="str">
        <f t="shared" si="15"/>
        <v>项</v>
      </c>
    </row>
    <row r="414" ht="36" customHeight="1" spans="1:7">
      <c r="A414" s="534" t="s">
        <v>797</v>
      </c>
      <c r="B414" s="535" t="s">
        <v>798</v>
      </c>
      <c r="C414" s="536">
        <v>3037</v>
      </c>
      <c r="D414" s="540">
        <v>4098</v>
      </c>
      <c r="E414" s="537">
        <f>(D414-C414)/C414</f>
        <v>0.349357918999012</v>
      </c>
      <c r="F414" s="538" t="str">
        <f t="shared" si="14"/>
        <v>是</v>
      </c>
      <c r="G414" s="525" t="str">
        <f t="shared" si="15"/>
        <v>款</v>
      </c>
    </row>
    <row r="415" ht="36" customHeight="1" spans="1:7">
      <c r="A415" s="509" t="s">
        <v>799</v>
      </c>
      <c r="B415" s="507" t="s">
        <v>800</v>
      </c>
      <c r="C415" s="544">
        <v>1361</v>
      </c>
      <c r="D415" s="542">
        <v>2866</v>
      </c>
      <c r="E415" s="543">
        <f>(D415-C415)/C415</f>
        <v>1.10580455547392</v>
      </c>
      <c r="F415" s="538" t="str">
        <f t="shared" si="14"/>
        <v>是</v>
      </c>
      <c r="G415" s="525" t="str">
        <f t="shared" si="15"/>
        <v>项</v>
      </c>
    </row>
    <row r="416" ht="36" customHeight="1" spans="1:7">
      <c r="A416" s="509" t="s">
        <v>801</v>
      </c>
      <c r="B416" s="507" t="s">
        <v>802</v>
      </c>
      <c r="C416" s="544"/>
      <c r="D416" s="542"/>
      <c r="E416" s="537"/>
      <c r="F416" s="538" t="str">
        <f t="shared" si="14"/>
        <v>否</v>
      </c>
      <c r="G416" s="525" t="str">
        <f t="shared" si="15"/>
        <v>项</v>
      </c>
    </row>
    <row r="417" ht="36" customHeight="1" spans="1:7">
      <c r="A417" s="509" t="s">
        <v>803</v>
      </c>
      <c r="B417" s="507" t="s">
        <v>804</v>
      </c>
      <c r="C417" s="544">
        <v>814</v>
      </c>
      <c r="D417" s="542">
        <v>749</v>
      </c>
      <c r="E417" s="543">
        <f>(D417-C417)/C417</f>
        <v>-0.0798525798525798</v>
      </c>
      <c r="F417" s="538" t="str">
        <f t="shared" si="14"/>
        <v>是</v>
      </c>
      <c r="G417" s="525" t="str">
        <f t="shared" si="15"/>
        <v>项</v>
      </c>
    </row>
    <row r="418" ht="36" customHeight="1" spans="1:7">
      <c r="A418" s="509" t="s">
        <v>805</v>
      </c>
      <c r="B418" s="507" t="s">
        <v>806</v>
      </c>
      <c r="C418" s="544">
        <v>199</v>
      </c>
      <c r="D418" s="542">
        <v>12</v>
      </c>
      <c r="E418" s="543">
        <f>(D418-C418)/C418</f>
        <v>-0.939698492462312</v>
      </c>
      <c r="F418" s="538" t="str">
        <f t="shared" si="14"/>
        <v>是</v>
      </c>
      <c r="G418" s="525" t="str">
        <f t="shared" si="15"/>
        <v>项</v>
      </c>
    </row>
    <row r="419" ht="36" customHeight="1" spans="1:7">
      <c r="A419" s="509" t="s">
        <v>807</v>
      </c>
      <c r="B419" s="507" t="s">
        <v>808</v>
      </c>
      <c r="C419" s="544"/>
      <c r="D419" s="542"/>
      <c r="E419" s="537"/>
      <c r="F419" s="538" t="str">
        <f t="shared" si="14"/>
        <v>否</v>
      </c>
      <c r="G419" s="525" t="str">
        <f t="shared" si="15"/>
        <v>项</v>
      </c>
    </row>
    <row r="420" ht="36" customHeight="1" spans="1:7">
      <c r="A420" s="509" t="s">
        <v>809</v>
      </c>
      <c r="B420" s="507" t="s">
        <v>810</v>
      </c>
      <c r="C420" s="542">
        <v>663</v>
      </c>
      <c r="D420" s="542">
        <v>471</v>
      </c>
      <c r="E420" s="543">
        <f>(D420-C420)/C420</f>
        <v>-0.289592760180996</v>
      </c>
      <c r="F420" s="538" t="str">
        <f t="shared" si="14"/>
        <v>是</v>
      </c>
      <c r="G420" s="525" t="str">
        <f t="shared" si="15"/>
        <v>项</v>
      </c>
    </row>
    <row r="421" ht="36" customHeight="1" spans="1:7">
      <c r="A421" s="534" t="s">
        <v>811</v>
      </c>
      <c r="B421" s="535" t="s">
        <v>812</v>
      </c>
      <c r="C421" s="540"/>
      <c r="D421" s="540">
        <v>4</v>
      </c>
      <c r="E421" s="537"/>
      <c r="F421" s="538" t="str">
        <f t="shared" si="14"/>
        <v>是</v>
      </c>
      <c r="G421" s="525" t="str">
        <f t="shared" si="15"/>
        <v>款</v>
      </c>
    </row>
    <row r="422" ht="36" customHeight="1" spans="1:7">
      <c r="A422" s="507">
        <v>2059999</v>
      </c>
      <c r="B422" s="507" t="s">
        <v>813</v>
      </c>
      <c r="C422" s="542"/>
      <c r="D422" s="542">
        <v>4</v>
      </c>
      <c r="E422" s="537"/>
      <c r="F422" s="538" t="str">
        <f t="shared" si="14"/>
        <v>是</v>
      </c>
      <c r="G422" s="525" t="str">
        <f t="shared" si="15"/>
        <v>项</v>
      </c>
    </row>
    <row r="423" ht="36" customHeight="1" spans="1:7">
      <c r="A423" s="552" t="s">
        <v>814</v>
      </c>
      <c r="B423" s="553" t="s">
        <v>525</v>
      </c>
      <c r="C423" s="555"/>
      <c r="D423" s="555"/>
      <c r="E423" s="537"/>
      <c r="F423" s="538" t="str">
        <f t="shared" si="14"/>
        <v>否</v>
      </c>
      <c r="G423" s="525" t="str">
        <f t="shared" si="15"/>
        <v>项</v>
      </c>
    </row>
    <row r="424" ht="36" customHeight="1" spans="1:7">
      <c r="A424" s="552" t="s">
        <v>815</v>
      </c>
      <c r="B424" s="553" t="s">
        <v>816</v>
      </c>
      <c r="C424" s="555"/>
      <c r="D424" s="555"/>
      <c r="E424" s="537"/>
      <c r="F424" s="538" t="str">
        <f t="shared" si="14"/>
        <v>否</v>
      </c>
      <c r="G424" s="525" t="str">
        <f t="shared" si="15"/>
        <v>项</v>
      </c>
    </row>
    <row r="425" ht="36" customHeight="1" spans="1:7">
      <c r="A425" s="534" t="s">
        <v>81</v>
      </c>
      <c r="B425" s="535" t="s">
        <v>82</v>
      </c>
      <c r="C425" s="546">
        <f>C426+C431+C440+C446+C451+C456+C461+C468+C472+C476</f>
        <v>4966</v>
      </c>
      <c r="D425" s="546">
        <f>D426+D431+D440+D446+D451+D456+D461+D468+D472+D476</f>
        <v>5225</v>
      </c>
      <c r="E425" s="537">
        <f>(D425-C425)/C425</f>
        <v>0.0521546516310914</v>
      </c>
      <c r="F425" s="538" t="str">
        <f t="shared" si="14"/>
        <v>是</v>
      </c>
      <c r="G425" s="525" t="str">
        <f t="shared" si="15"/>
        <v>类</v>
      </c>
    </row>
    <row r="426" ht="36" customHeight="1" spans="1:7">
      <c r="A426" s="534" t="s">
        <v>817</v>
      </c>
      <c r="B426" s="535" t="s">
        <v>818</v>
      </c>
      <c r="C426" s="546">
        <v>179</v>
      </c>
      <c r="D426" s="540">
        <v>110</v>
      </c>
      <c r="E426" s="537">
        <f>(D426-C426)/C426</f>
        <v>-0.385474860335196</v>
      </c>
      <c r="F426" s="538" t="str">
        <f t="shared" si="14"/>
        <v>是</v>
      </c>
      <c r="G426" s="525" t="str">
        <f t="shared" si="15"/>
        <v>款</v>
      </c>
    </row>
    <row r="427" ht="36" customHeight="1" spans="1:7">
      <c r="A427" s="509" t="s">
        <v>819</v>
      </c>
      <c r="B427" s="507" t="s">
        <v>143</v>
      </c>
      <c r="C427" s="545">
        <v>107</v>
      </c>
      <c r="D427" s="542">
        <v>110</v>
      </c>
      <c r="E427" s="543">
        <f>(D427-C427)/C427</f>
        <v>0.0280373831775701</v>
      </c>
      <c r="F427" s="538" t="str">
        <f t="shared" si="14"/>
        <v>是</v>
      </c>
      <c r="G427" s="525" t="str">
        <f t="shared" si="15"/>
        <v>项</v>
      </c>
    </row>
    <row r="428" ht="36" customHeight="1" spans="1:7">
      <c r="A428" s="509" t="s">
        <v>820</v>
      </c>
      <c r="B428" s="507" t="s">
        <v>145</v>
      </c>
      <c r="C428" s="542"/>
      <c r="D428" s="542"/>
      <c r="E428" s="537"/>
      <c r="F428" s="538" t="str">
        <f t="shared" si="14"/>
        <v>否</v>
      </c>
      <c r="G428" s="525" t="str">
        <f t="shared" si="15"/>
        <v>项</v>
      </c>
    </row>
    <row r="429" ht="36" customHeight="1" spans="1:7">
      <c r="A429" s="509" t="s">
        <v>821</v>
      </c>
      <c r="B429" s="507" t="s">
        <v>147</v>
      </c>
      <c r="C429" s="542"/>
      <c r="D429" s="542"/>
      <c r="E429" s="537"/>
      <c r="F429" s="538" t="str">
        <f t="shared" si="14"/>
        <v>否</v>
      </c>
      <c r="G429" s="525" t="str">
        <f t="shared" si="15"/>
        <v>项</v>
      </c>
    </row>
    <row r="430" ht="36" customHeight="1" spans="1:7">
      <c r="A430" s="509" t="s">
        <v>822</v>
      </c>
      <c r="B430" s="507" t="s">
        <v>823</v>
      </c>
      <c r="C430" s="542">
        <v>72</v>
      </c>
      <c r="D430" s="542"/>
      <c r="E430" s="543">
        <f>(D430-C430)/C430</f>
        <v>-1</v>
      </c>
      <c r="F430" s="538" t="str">
        <f t="shared" si="14"/>
        <v>是</v>
      </c>
      <c r="G430" s="525" t="str">
        <f t="shared" si="15"/>
        <v>项</v>
      </c>
    </row>
    <row r="431" ht="36" customHeight="1" spans="1:7">
      <c r="A431" s="534" t="s">
        <v>824</v>
      </c>
      <c r="B431" s="535" t="s">
        <v>825</v>
      </c>
      <c r="C431" s="540"/>
      <c r="D431" s="540"/>
      <c r="E431" s="537"/>
      <c r="F431" s="538" t="str">
        <f t="shared" si="14"/>
        <v>否</v>
      </c>
      <c r="G431" s="525" t="str">
        <f t="shared" si="15"/>
        <v>款</v>
      </c>
    </row>
    <row r="432" ht="36" customHeight="1" spans="1:7">
      <c r="A432" s="509" t="s">
        <v>826</v>
      </c>
      <c r="B432" s="507" t="s">
        <v>827</v>
      </c>
      <c r="C432" s="542"/>
      <c r="D432" s="542"/>
      <c r="E432" s="537"/>
      <c r="F432" s="538" t="str">
        <f t="shared" si="14"/>
        <v>否</v>
      </c>
      <c r="G432" s="525" t="str">
        <f t="shared" si="15"/>
        <v>项</v>
      </c>
    </row>
    <row r="433" ht="36" customHeight="1" spans="1:7">
      <c r="A433" s="509" t="s">
        <v>828</v>
      </c>
      <c r="B433" s="507" t="s">
        <v>829</v>
      </c>
      <c r="C433" s="542"/>
      <c r="D433" s="542"/>
      <c r="E433" s="537"/>
      <c r="F433" s="538" t="str">
        <f t="shared" si="14"/>
        <v>否</v>
      </c>
      <c r="G433" s="525" t="str">
        <f t="shared" si="15"/>
        <v>项</v>
      </c>
    </row>
    <row r="434" ht="36" customHeight="1" spans="1:7">
      <c r="A434" s="509" t="s">
        <v>830</v>
      </c>
      <c r="B434" s="507" t="s">
        <v>831</v>
      </c>
      <c r="C434" s="542"/>
      <c r="D434" s="542"/>
      <c r="E434" s="537"/>
      <c r="F434" s="538" t="str">
        <f t="shared" si="14"/>
        <v>否</v>
      </c>
      <c r="G434" s="525" t="str">
        <f t="shared" si="15"/>
        <v>项</v>
      </c>
    </row>
    <row r="435" ht="36" customHeight="1" spans="1:7">
      <c r="A435" s="509" t="s">
        <v>832</v>
      </c>
      <c r="B435" s="507" t="s">
        <v>833</v>
      </c>
      <c r="C435" s="542"/>
      <c r="D435" s="542"/>
      <c r="E435" s="537"/>
      <c r="F435" s="538" t="str">
        <f t="shared" si="14"/>
        <v>否</v>
      </c>
      <c r="G435" s="525" t="str">
        <f t="shared" si="15"/>
        <v>项</v>
      </c>
    </row>
    <row r="436" ht="36" customHeight="1" spans="1:7">
      <c r="A436" s="509" t="s">
        <v>834</v>
      </c>
      <c r="B436" s="507" t="s">
        <v>835</v>
      </c>
      <c r="C436" s="542"/>
      <c r="D436" s="542"/>
      <c r="E436" s="537"/>
      <c r="F436" s="538" t="str">
        <f t="shared" si="14"/>
        <v>否</v>
      </c>
      <c r="G436" s="525" t="str">
        <f t="shared" si="15"/>
        <v>项</v>
      </c>
    </row>
    <row r="437" ht="36" customHeight="1" spans="1:7">
      <c r="A437" s="509" t="s">
        <v>836</v>
      </c>
      <c r="B437" s="507" t="s">
        <v>837</v>
      </c>
      <c r="C437" s="542"/>
      <c r="D437" s="542"/>
      <c r="E437" s="537"/>
      <c r="F437" s="538" t="str">
        <f t="shared" si="14"/>
        <v>否</v>
      </c>
      <c r="G437" s="525" t="str">
        <f t="shared" si="15"/>
        <v>项</v>
      </c>
    </row>
    <row r="438" ht="36" customHeight="1" spans="1:7">
      <c r="A438" s="547">
        <v>2060208</v>
      </c>
      <c r="B438" s="558" t="s">
        <v>838</v>
      </c>
      <c r="C438" s="542"/>
      <c r="D438" s="542"/>
      <c r="E438" s="537"/>
      <c r="F438" s="538" t="str">
        <f t="shared" si="14"/>
        <v>否</v>
      </c>
      <c r="G438" s="525" t="str">
        <f t="shared" si="15"/>
        <v>项</v>
      </c>
    </row>
    <row r="439" ht="36" customHeight="1" spans="1:7">
      <c r="A439" s="509" t="s">
        <v>839</v>
      </c>
      <c r="B439" s="507" t="s">
        <v>840</v>
      </c>
      <c r="C439" s="542"/>
      <c r="D439" s="542"/>
      <c r="E439" s="537"/>
      <c r="F439" s="538" t="str">
        <f t="shared" si="14"/>
        <v>否</v>
      </c>
      <c r="G439" s="525" t="str">
        <f t="shared" si="15"/>
        <v>项</v>
      </c>
    </row>
    <row r="440" ht="36" customHeight="1" spans="1:7">
      <c r="A440" s="534" t="s">
        <v>841</v>
      </c>
      <c r="B440" s="535" t="s">
        <v>842</v>
      </c>
      <c r="C440" s="540"/>
      <c r="D440" s="540"/>
      <c r="E440" s="537"/>
      <c r="F440" s="538" t="str">
        <f t="shared" si="14"/>
        <v>否</v>
      </c>
      <c r="G440" s="525" t="str">
        <f t="shared" si="15"/>
        <v>款</v>
      </c>
    </row>
    <row r="441" ht="36" customHeight="1" spans="1:7">
      <c r="A441" s="509" t="s">
        <v>843</v>
      </c>
      <c r="B441" s="507" t="s">
        <v>827</v>
      </c>
      <c r="C441" s="542"/>
      <c r="D441" s="542"/>
      <c r="E441" s="537"/>
      <c r="F441" s="538" t="str">
        <f t="shared" si="14"/>
        <v>否</v>
      </c>
      <c r="G441" s="525" t="str">
        <f t="shared" si="15"/>
        <v>项</v>
      </c>
    </row>
    <row r="442" ht="36" customHeight="1" spans="1:7">
      <c r="A442" s="509" t="s">
        <v>844</v>
      </c>
      <c r="B442" s="507" t="s">
        <v>845</v>
      </c>
      <c r="C442" s="542"/>
      <c r="D442" s="542"/>
      <c r="E442" s="537"/>
      <c r="F442" s="538" t="str">
        <f t="shared" si="14"/>
        <v>否</v>
      </c>
      <c r="G442" s="525" t="str">
        <f t="shared" si="15"/>
        <v>项</v>
      </c>
    </row>
    <row r="443" ht="36" customHeight="1" spans="1:7">
      <c r="A443" s="509" t="s">
        <v>846</v>
      </c>
      <c r="B443" s="507" t="s">
        <v>847</v>
      </c>
      <c r="C443" s="542"/>
      <c r="D443" s="542"/>
      <c r="E443" s="537"/>
      <c r="F443" s="538" t="str">
        <f t="shared" si="14"/>
        <v>否</v>
      </c>
      <c r="G443" s="525" t="str">
        <f t="shared" si="15"/>
        <v>项</v>
      </c>
    </row>
    <row r="444" ht="36" customHeight="1" spans="1:7">
      <c r="A444" s="509" t="s">
        <v>848</v>
      </c>
      <c r="B444" s="507" t="s">
        <v>849</v>
      </c>
      <c r="C444" s="542"/>
      <c r="D444" s="542"/>
      <c r="E444" s="537"/>
      <c r="F444" s="538" t="str">
        <f t="shared" si="14"/>
        <v>否</v>
      </c>
      <c r="G444" s="525" t="str">
        <f t="shared" si="15"/>
        <v>项</v>
      </c>
    </row>
    <row r="445" ht="36" customHeight="1" spans="1:7">
      <c r="A445" s="509" t="s">
        <v>850</v>
      </c>
      <c r="B445" s="507" t="s">
        <v>851</v>
      </c>
      <c r="C445" s="542"/>
      <c r="D445" s="542"/>
      <c r="E445" s="537"/>
      <c r="F445" s="538" t="str">
        <f t="shared" si="14"/>
        <v>否</v>
      </c>
      <c r="G445" s="525" t="str">
        <f t="shared" si="15"/>
        <v>项</v>
      </c>
    </row>
    <row r="446" ht="36" customHeight="1" spans="1:7">
      <c r="A446" s="534" t="s">
        <v>852</v>
      </c>
      <c r="B446" s="535" t="s">
        <v>853</v>
      </c>
      <c r="C446" s="540">
        <v>4669</v>
      </c>
      <c r="D446" s="540">
        <v>5017</v>
      </c>
      <c r="E446" s="537">
        <f>(D446-C446)/C446</f>
        <v>0.0745341614906832</v>
      </c>
      <c r="F446" s="538" t="str">
        <f t="shared" si="14"/>
        <v>是</v>
      </c>
      <c r="G446" s="525" t="str">
        <f t="shared" si="15"/>
        <v>款</v>
      </c>
    </row>
    <row r="447" ht="36" customHeight="1" spans="1:7">
      <c r="A447" s="509" t="s">
        <v>854</v>
      </c>
      <c r="B447" s="507" t="s">
        <v>827</v>
      </c>
      <c r="C447" s="542"/>
      <c r="D447" s="542"/>
      <c r="E447" s="537"/>
      <c r="F447" s="538" t="str">
        <f t="shared" si="14"/>
        <v>否</v>
      </c>
      <c r="G447" s="525" t="str">
        <f t="shared" si="15"/>
        <v>项</v>
      </c>
    </row>
    <row r="448" ht="36" customHeight="1" spans="1:7">
      <c r="A448" s="509" t="s">
        <v>855</v>
      </c>
      <c r="B448" s="507" t="s">
        <v>856</v>
      </c>
      <c r="C448" s="542">
        <v>4639</v>
      </c>
      <c r="D448" s="542">
        <v>4871</v>
      </c>
      <c r="E448" s="543">
        <f>(D448-C448)/C448</f>
        <v>0.0500107781849537</v>
      </c>
      <c r="F448" s="538" t="str">
        <f t="shared" si="14"/>
        <v>是</v>
      </c>
      <c r="G448" s="525" t="str">
        <f t="shared" si="15"/>
        <v>项</v>
      </c>
    </row>
    <row r="449" ht="36" customHeight="1" spans="1:7">
      <c r="A449" s="559">
        <v>2060405</v>
      </c>
      <c r="B449" s="507" t="s">
        <v>857</v>
      </c>
      <c r="C449" s="542"/>
      <c r="D449" s="542"/>
      <c r="E449" s="543"/>
      <c r="F449" s="538" t="str">
        <f t="shared" si="14"/>
        <v>否</v>
      </c>
      <c r="G449" s="525" t="str">
        <f t="shared" si="15"/>
        <v>项</v>
      </c>
    </row>
    <row r="450" ht="36" customHeight="1" spans="1:7">
      <c r="A450" s="509" t="s">
        <v>858</v>
      </c>
      <c r="B450" s="507" t="s">
        <v>859</v>
      </c>
      <c r="C450" s="542">
        <v>30</v>
      </c>
      <c r="D450" s="542">
        <v>146</v>
      </c>
      <c r="E450" s="543">
        <f>(D450-C450)/C450</f>
        <v>3.86666666666667</v>
      </c>
      <c r="F450" s="538" t="str">
        <f t="shared" si="14"/>
        <v>是</v>
      </c>
      <c r="G450" s="525" t="str">
        <f t="shared" si="15"/>
        <v>项</v>
      </c>
    </row>
    <row r="451" ht="36" customHeight="1" spans="1:7">
      <c r="A451" s="534" t="s">
        <v>860</v>
      </c>
      <c r="B451" s="535" t="s">
        <v>861</v>
      </c>
      <c r="C451" s="540"/>
      <c r="D451" s="540">
        <v>43</v>
      </c>
      <c r="E451" s="537"/>
      <c r="F451" s="538" t="str">
        <f t="shared" si="14"/>
        <v>是</v>
      </c>
      <c r="G451" s="525" t="str">
        <f t="shared" si="15"/>
        <v>款</v>
      </c>
    </row>
    <row r="452" ht="36" customHeight="1" spans="1:7">
      <c r="A452" s="509" t="s">
        <v>862</v>
      </c>
      <c r="B452" s="507" t="s">
        <v>827</v>
      </c>
      <c r="C452" s="542"/>
      <c r="D452" s="542"/>
      <c r="E452" s="537"/>
      <c r="F452" s="538" t="str">
        <f t="shared" si="14"/>
        <v>否</v>
      </c>
      <c r="G452" s="525" t="str">
        <f t="shared" si="15"/>
        <v>项</v>
      </c>
    </row>
    <row r="453" ht="36" customHeight="1" spans="1:7">
      <c r="A453" s="509" t="s">
        <v>863</v>
      </c>
      <c r="B453" s="507" t="s">
        <v>864</v>
      </c>
      <c r="C453" s="542"/>
      <c r="D453" s="542"/>
      <c r="E453" s="537"/>
      <c r="F453" s="538" t="str">
        <f t="shared" si="14"/>
        <v>否</v>
      </c>
      <c r="G453" s="525" t="str">
        <f t="shared" si="15"/>
        <v>项</v>
      </c>
    </row>
    <row r="454" ht="36" customHeight="1" spans="1:7">
      <c r="A454" s="509" t="s">
        <v>865</v>
      </c>
      <c r="B454" s="507" t="s">
        <v>866</v>
      </c>
      <c r="C454" s="542"/>
      <c r="D454" s="542">
        <v>43</v>
      </c>
      <c r="E454" s="537"/>
      <c r="F454" s="538" t="str">
        <f t="shared" ref="F454:F517" si="16">IF(LEN(A454)=3,"是",IF(B454&lt;&gt;"",IF(SUM(C454:D454)&lt;&gt;0,"是","否"),"是"))</f>
        <v>是</v>
      </c>
      <c r="G454" s="525" t="str">
        <f t="shared" ref="G454:G517" si="17">IF(LEN(A454)=3,"类",IF(LEN(A454)=5,"款","项"))</f>
        <v>项</v>
      </c>
    </row>
    <row r="455" ht="36" customHeight="1" spans="1:7">
      <c r="A455" s="509" t="s">
        <v>867</v>
      </c>
      <c r="B455" s="507" t="s">
        <v>868</v>
      </c>
      <c r="C455" s="542"/>
      <c r="D455" s="542"/>
      <c r="E455" s="537"/>
      <c r="F455" s="538" t="str">
        <f t="shared" si="16"/>
        <v>否</v>
      </c>
      <c r="G455" s="525" t="str">
        <f t="shared" si="17"/>
        <v>项</v>
      </c>
    </row>
    <row r="456" ht="36" customHeight="1" spans="1:7">
      <c r="A456" s="534" t="s">
        <v>869</v>
      </c>
      <c r="B456" s="535" t="s">
        <v>870</v>
      </c>
      <c r="C456" s="540"/>
      <c r="D456" s="540"/>
      <c r="E456" s="537"/>
      <c r="F456" s="538" t="str">
        <f t="shared" si="16"/>
        <v>否</v>
      </c>
      <c r="G456" s="525" t="str">
        <f t="shared" si="17"/>
        <v>款</v>
      </c>
    </row>
    <row r="457" ht="36" customHeight="1" spans="1:7">
      <c r="A457" s="509" t="s">
        <v>871</v>
      </c>
      <c r="B457" s="507" t="s">
        <v>872</v>
      </c>
      <c r="C457" s="542"/>
      <c r="D457" s="542"/>
      <c r="E457" s="537"/>
      <c r="F457" s="538" t="str">
        <f t="shared" si="16"/>
        <v>否</v>
      </c>
      <c r="G457" s="525" t="str">
        <f t="shared" si="17"/>
        <v>项</v>
      </c>
    </row>
    <row r="458" ht="36" customHeight="1" spans="1:7">
      <c r="A458" s="509" t="s">
        <v>873</v>
      </c>
      <c r="B458" s="507" t="s">
        <v>874</v>
      </c>
      <c r="C458" s="542"/>
      <c r="D458" s="542"/>
      <c r="E458" s="537"/>
      <c r="F458" s="538" t="str">
        <f t="shared" si="16"/>
        <v>否</v>
      </c>
      <c r="G458" s="525" t="str">
        <f t="shared" si="17"/>
        <v>项</v>
      </c>
    </row>
    <row r="459" ht="36" customHeight="1" spans="1:7">
      <c r="A459" s="509" t="s">
        <v>875</v>
      </c>
      <c r="B459" s="507" t="s">
        <v>876</v>
      </c>
      <c r="C459" s="542"/>
      <c r="D459" s="542"/>
      <c r="E459" s="537"/>
      <c r="F459" s="538" t="str">
        <f t="shared" si="16"/>
        <v>否</v>
      </c>
      <c r="G459" s="525" t="str">
        <f t="shared" si="17"/>
        <v>项</v>
      </c>
    </row>
    <row r="460" ht="36" customHeight="1" spans="1:7">
      <c r="A460" s="509" t="s">
        <v>877</v>
      </c>
      <c r="B460" s="507" t="s">
        <v>878</v>
      </c>
      <c r="C460" s="542"/>
      <c r="D460" s="542"/>
      <c r="E460" s="537"/>
      <c r="F460" s="538" t="str">
        <f t="shared" si="16"/>
        <v>否</v>
      </c>
      <c r="G460" s="525" t="str">
        <f t="shared" si="17"/>
        <v>项</v>
      </c>
    </row>
    <row r="461" ht="36" customHeight="1" spans="1:7">
      <c r="A461" s="534" t="s">
        <v>879</v>
      </c>
      <c r="B461" s="535" t="s">
        <v>880</v>
      </c>
      <c r="C461" s="546">
        <v>118</v>
      </c>
      <c r="D461" s="540">
        <v>55</v>
      </c>
      <c r="E461" s="537">
        <f>(D461-C461)/C461</f>
        <v>-0.533898305084746</v>
      </c>
      <c r="F461" s="538" t="str">
        <f t="shared" si="16"/>
        <v>是</v>
      </c>
      <c r="G461" s="525" t="str">
        <f t="shared" si="17"/>
        <v>款</v>
      </c>
    </row>
    <row r="462" ht="36" customHeight="1" spans="1:7">
      <c r="A462" s="509" t="s">
        <v>881</v>
      </c>
      <c r="B462" s="507" t="s">
        <v>827</v>
      </c>
      <c r="C462" s="545"/>
      <c r="D462" s="542"/>
      <c r="E462" s="537"/>
      <c r="F462" s="538" t="str">
        <f t="shared" si="16"/>
        <v>否</v>
      </c>
      <c r="G462" s="525" t="str">
        <f t="shared" si="17"/>
        <v>项</v>
      </c>
    </row>
    <row r="463" ht="36" customHeight="1" spans="1:7">
      <c r="A463" s="509" t="s">
        <v>882</v>
      </c>
      <c r="B463" s="507" t="s">
        <v>883</v>
      </c>
      <c r="C463" s="545">
        <v>118</v>
      </c>
      <c r="D463" s="542">
        <v>55</v>
      </c>
      <c r="E463" s="543">
        <f>(D463-C463)/C463</f>
        <v>-0.533898305084746</v>
      </c>
      <c r="F463" s="538" t="str">
        <f t="shared" si="16"/>
        <v>是</v>
      </c>
      <c r="G463" s="525" t="str">
        <f t="shared" si="17"/>
        <v>项</v>
      </c>
    </row>
    <row r="464" ht="36" customHeight="1" spans="1:7">
      <c r="A464" s="509" t="s">
        <v>884</v>
      </c>
      <c r="B464" s="507" t="s">
        <v>885</v>
      </c>
      <c r="C464" s="542"/>
      <c r="D464" s="542"/>
      <c r="E464" s="537"/>
      <c r="F464" s="538" t="str">
        <f t="shared" si="16"/>
        <v>否</v>
      </c>
      <c r="G464" s="525" t="str">
        <f t="shared" si="17"/>
        <v>项</v>
      </c>
    </row>
    <row r="465" ht="36" customHeight="1" spans="1:7">
      <c r="A465" s="509" t="s">
        <v>886</v>
      </c>
      <c r="B465" s="507" t="s">
        <v>887</v>
      </c>
      <c r="C465" s="542"/>
      <c r="D465" s="542"/>
      <c r="E465" s="537"/>
      <c r="F465" s="538" t="str">
        <f t="shared" si="16"/>
        <v>否</v>
      </c>
      <c r="G465" s="525" t="str">
        <f t="shared" si="17"/>
        <v>项</v>
      </c>
    </row>
    <row r="466" ht="36" customHeight="1" spans="1:7">
      <c r="A466" s="509" t="s">
        <v>888</v>
      </c>
      <c r="B466" s="507" t="s">
        <v>889</v>
      </c>
      <c r="C466" s="542"/>
      <c r="D466" s="542"/>
      <c r="E466" s="537"/>
      <c r="F466" s="538" t="str">
        <f t="shared" si="16"/>
        <v>否</v>
      </c>
      <c r="G466" s="525" t="str">
        <f t="shared" si="17"/>
        <v>项</v>
      </c>
    </row>
    <row r="467" ht="36" customHeight="1" spans="1:7">
      <c r="A467" s="509" t="s">
        <v>890</v>
      </c>
      <c r="B467" s="507" t="s">
        <v>891</v>
      </c>
      <c r="C467" s="542"/>
      <c r="D467" s="542"/>
      <c r="E467" s="537"/>
      <c r="F467" s="538" t="str">
        <f t="shared" si="16"/>
        <v>否</v>
      </c>
      <c r="G467" s="525" t="str">
        <f t="shared" si="17"/>
        <v>项</v>
      </c>
    </row>
    <row r="468" ht="36" customHeight="1" spans="1:7">
      <c r="A468" s="534" t="s">
        <v>892</v>
      </c>
      <c r="B468" s="535" t="s">
        <v>893</v>
      </c>
      <c r="C468" s="540"/>
      <c r="D468" s="540"/>
      <c r="E468" s="537"/>
      <c r="F468" s="538" t="str">
        <f t="shared" si="16"/>
        <v>否</v>
      </c>
      <c r="G468" s="525" t="str">
        <f t="shared" si="17"/>
        <v>款</v>
      </c>
    </row>
    <row r="469" ht="36" customHeight="1" spans="1:7">
      <c r="A469" s="509" t="s">
        <v>894</v>
      </c>
      <c r="B469" s="507" t="s">
        <v>895</v>
      </c>
      <c r="C469" s="542"/>
      <c r="D469" s="542"/>
      <c r="E469" s="537"/>
      <c r="F469" s="538" t="str">
        <f t="shared" si="16"/>
        <v>否</v>
      </c>
      <c r="G469" s="525" t="str">
        <f t="shared" si="17"/>
        <v>项</v>
      </c>
    </row>
    <row r="470" ht="36" customHeight="1" spans="1:7">
      <c r="A470" s="509" t="s">
        <v>896</v>
      </c>
      <c r="B470" s="507" t="s">
        <v>897</v>
      </c>
      <c r="C470" s="542"/>
      <c r="D470" s="542"/>
      <c r="E470" s="537"/>
      <c r="F470" s="538" t="str">
        <f t="shared" si="16"/>
        <v>否</v>
      </c>
      <c r="G470" s="525" t="str">
        <f t="shared" si="17"/>
        <v>项</v>
      </c>
    </row>
    <row r="471" ht="36" customHeight="1" spans="1:7">
      <c r="A471" s="509" t="s">
        <v>898</v>
      </c>
      <c r="B471" s="507" t="s">
        <v>899</v>
      </c>
      <c r="C471" s="542"/>
      <c r="D471" s="542"/>
      <c r="E471" s="537"/>
      <c r="F471" s="538" t="str">
        <f t="shared" si="16"/>
        <v>否</v>
      </c>
      <c r="G471" s="525" t="str">
        <f t="shared" si="17"/>
        <v>项</v>
      </c>
    </row>
    <row r="472" ht="36" customHeight="1" spans="1:7">
      <c r="A472" s="534" t="s">
        <v>900</v>
      </c>
      <c r="B472" s="535" t="s">
        <v>901</v>
      </c>
      <c r="C472" s="540"/>
      <c r="D472" s="540"/>
      <c r="E472" s="537"/>
      <c r="F472" s="538" t="str">
        <f t="shared" si="16"/>
        <v>否</v>
      </c>
      <c r="G472" s="525" t="str">
        <f t="shared" si="17"/>
        <v>款</v>
      </c>
    </row>
    <row r="473" ht="36" customHeight="1" spans="1:7">
      <c r="A473" s="509" t="s">
        <v>902</v>
      </c>
      <c r="B473" s="507" t="s">
        <v>903</v>
      </c>
      <c r="C473" s="542"/>
      <c r="D473" s="542"/>
      <c r="E473" s="537"/>
      <c r="F473" s="538" t="str">
        <f t="shared" si="16"/>
        <v>否</v>
      </c>
      <c r="G473" s="525" t="str">
        <f t="shared" si="17"/>
        <v>项</v>
      </c>
    </row>
    <row r="474" ht="36" customHeight="1" spans="1:7">
      <c r="A474" s="509" t="s">
        <v>904</v>
      </c>
      <c r="B474" s="507" t="s">
        <v>905</v>
      </c>
      <c r="C474" s="542"/>
      <c r="D474" s="542"/>
      <c r="E474" s="537"/>
      <c r="F474" s="538" t="str">
        <f t="shared" si="16"/>
        <v>否</v>
      </c>
      <c r="G474" s="525" t="str">
        <f t="shared" si="17"/>
        <v>项</v>
      </c>
    </row>
    <row r="475" ht="36" customHeight="1" spans="1:7">
      <c r="A475" s="509" t="s">
        <v>906</v>
      </c>
      <c r="B475" s="507" t="s">
        <v>907</v>
      </c>
      <c r="C475" s="542"/>
      <c r="D475" s="542"/>
      <c r="E475" s="537"/>
      <c r="F475" s="538" t="str">
        <f t="shared" si="16"/>
        <v>否</v>
      </c>
      <c r="G475" s="525" t="str">
        <f t="shared" si="17"/>
        <v>项</v>
      </c>
    </row>
    <row r="476" ht="36" customHeight="1" spans="1:7">
      <c r="A476" s="534" t="s">
        <v>908</v>
      </c>
      <c r="B476" s="535" t="s">
        <v>909</v>
      </c>
      <c r="C476" s="540"/>
      <c r="D476" s="540"/>
      <c r="E476" s="537"/>
      <c r="F476" s="538" t="str">
        <f t="shared" si="16"/>
        <v>否</v>
      </c>
      <c r="G476" s="525" t="str">
        <f t="shared" si="17"/>
        <v>款</v>
      </c>
    </row>
    <row r="477" ht="36" customHeight="1" spans="1:7">
      <c r="A477" s="509" t="s">
        <v>910</v>
      </c>
      <c r="B477" s="507" t="s">
        <v>911</v>
      </c>
      <c r="C477" s="542"/>
      <c r="D477" s="542"/>
      <c r="E477" s="537"/>
      <c r="F477" s="538" t="str">
        <f t="shared" si="16"/>
        <v>否</v>
      </c>
      <c r="G477" s="525" t="str">
        <f t="shared" si="17"/>
        <v>项</v>
      </c>
    </row>
    <row r="478" ht="36" customHeight="1" spans="1:7">
      <c r="A478" s="509" t="s">
        <v>912</v>
      </c>
      <c r="B478" s="507" t="s">
        <v>913</v>
      </c>
      <c r="C478" s="542"/>
      <c r="D478" s="542"/>
      <c r="E478" s="537"/>
      <c r="F478" s="538" t="str">
        <f t="shared" si="16"/>
        <v>否</v>
      </c>
      <c r="G478" s="525" t="str">
        <f t="shared" si="17"/>
        <v>项</v>
      </c>
    </row>
    <row r="479" ht="36" customHeight="1" spans="1:7">
      <c r="A479" s="509" t="s">
        <v>914</v>
      </c>
      <c r="B479" s="507" t="s">
        <v>915</v>
      </c>
      <c r="C479" s="542"/>
      <c r="D479" s="542"/>
      <c r="E479" s="537"/>
      <c r="F479" s="538" t="str">
        <f t="shared" si="16"/>
        <v>否</v>
      </c>
      <c r="G479" s="525" t="str">
        <f t="shared" si="17"/>
        <v>项</v>
      </c>
    </row>
    <row r="480" ht="36" customHeight="1" spans="1:7">
      <c r="A480" s="509" t="s">
        <v>916</v>
      </c>
      <c r="B480" s="507" t="s">
        <v>917</v>
      </c>
      <c r="C480" s="542"/>
      <c r="D480" s="542"/>
      <c r="E480" s="537"/>
      <c r="F480" s="538" t="str">
        <f t="shared" si="16"/>
        <v>否</v>
      </c>
      <c r="G480" s="525" t="str">
        <f t="shared" si="17"/>
        <v>项</v>
      </c>
    </row>
    <row r="481" ht="36" customHeight="1" spans="1:7">
      <c r="A481" s="534" t="s">
        <v>918</v>
      </c>
      <c r="B481" s="553" t="s">
        <v>525</v>
      </c>
      <c r="C481" s="555"/>
      <c r="D481" s="555"/>
      <c r="E481" s="537"/>
      <c r="F481" s="538" t="str">
        <f t="shared" si="16"/>
        <v>否</v>
      </c>
      <c r="G481" s="525" t="str">
        <f t="shared" si="17"/>
        <v>项</v>
      </c>
    </row>
    <row r="482" ht="36" customHeight="1" spans="1:7">
      <c r="A482" s="534" t="s">
        <v>83</v>
      </c>
      <c r="B482" s="535" t="s">
        <v>84</v>
      </c>
      <c r="C482" s="546">
        <f>C483+C499+C507+C518+C527+C537</f>
        <v>4938</v>
      </c>
      <c r="D482" s="546">
        <f>D483+D499+D507+D518+D527+D537</f>
        <v>3321</v>
      </c>
      <c r="E482" s="537">
        <f>(D482-C482)/C482</f>
        <v>-0.327460510328068</v>
      </c>
      <c r="F482" s="538" t="str">
        <f t="shared" si="16"/>
        <v>是</v>
      </c>
      <c r="G482" s="525" t="str">
        <f t="shared" si="17"/>
        <v>类</v>
      </c>
    </row>
    <row r="483" ht="36" customHeight="1" spans="1:7">
      <c r="A483" s="534" t="s">
        <v>919</v>
      </c>
      <c r="B483" s="535" t="s">
        <v>920</v>
      </c>
      <c r="C483" s="546">
        <v>3928</v>
      </c>
      <c r="D483" s="540">
        <v>2388</v>
      </c>
      <c r="E483" s="537">
        <f>(D483-C483)/C483</f>
        <v>-0.392057026476578</v>
      </c>
      <c r="F483" s="538" t="str">
        <f t="shared" si="16"/>
        <v>是</v>
      </c>
      <c r="G483" s="525" t="str">
        <f t="shared" si="17"/>
        <v>款</v>
      </c>
    </row>
    <row r="484" ht="36" customHeight="1" spans="1:7">
      <c r="A484" s="509" t="s">
        <v>921</v>
      </c>
      <c r="B484" s="507" t="s">
        <v>143</v>
      </c>
      <c r="C484" s="545">
        <v>428</v>
      </c>
      <c r="D484" s="542">
        <v>465</v>
      </c>
      <c r="E484" s="543">
        <f>(D484-C484)/C484</f>
        <v>0.0864485981308411</v>
      </c>
      <c r="F484" s="538" t="str">
        <f t="shared" si="16"/>
        <v>是</v>
      </c>
      <c r="G484" s="525" t="str">
        <f t="shared" si="17"/>
        <v>项</v>
      </c>
    </row>
    <row r="485" ht="36" customHeight="1" spans="1:7">
      <c r="A485" s="509" t="s">
        <v>922</v>
      </c>
      <c r="B485" s="507" t="s">
        <v>145</v>
      </c>
      <c r="C485" s="545">
        <v>38</v>
      </c>
      <c r="D485" s="542">
        <v>44</v>
      </c>
      <c r="E485" s="543">
        <f>(D485-C485)/C485</f>
        <v>0.157894736842105</v>
      </c>
      <c r="F485" s="538" t="str">
        <f t="shared" si="16"/>
        <v>是</v>
      </c>
      <c r="G485" s="525" t="str">
        <f t="shared" si="17"/>
        <v>项</v>
      </c>
    </row>
    <row r="486" ht="36" customHeight="1" spans="1:7">
      <c r="A486" s="509" t="s">
        <v>923</v>
      </c>
      <c r="B486" s="507" t="s">
        <v>147</v>
      </c>
      <c r="C486" s="544"/>
      <c r="D486" s="542"/>
      <c r="E486" s="537"/>
      <c r="F486" s="538" t="str">
        <f t="shared" si="16"/>
        <v>否</v>
      </c>
      <c r="G486" s="525" t="str">
        <f t="shared" si="17"/>
        <v>项</v>
      </c>
    </row>
    <row r="487" ht="36" customHeight="1" spans="1:7">
      <c r="A487" s="509" t="s">
        <v>924</v>
      </c>
      <c r="B487" s="507" t="s">
        <v>925</v>
      </c>
      <c r="C487" s="544">
        <v>137</v>
      </c>
      <c r="D487" s="542">
        <v>134</v>
      </c>
      <c r="E487" s="543">
        <f>(D487-C487)/C487</f>
        <v>-0.0218978102189781</v>
      </c>
      <c r="F487" s="538" t="str">
        <f t="shared" si="16"/>
        <v>是</v>
      </c>
      <c r="G487" s="525" t="str">
        <f t="shared" si="17"/>
        <v>项</v>
      </c>
    </row>
    <row r="488" ht="36" customHeight="1" spans="1:7">
      <c r="A488" s="509" t="s">
        <v>926</v>
      </c>
      <c r="B488" s="507" t="s">
        <v>927</v>
      </c>
      <c r="C488" s="544"/>
      <c r="D488" s="542"/>
      <c r="E488" s="543"/>
      <c r="F488" s="538" t="str">
        <f t="shared" si="16"/>
        <v>否</v>
      </c>
      <c r="G488" s="525" t="str">
        <f t="shared" si="17"/>
        <v>项</v>
      </c>
    </row>
    <row r="489" ht="36" customHeight="1" spans="1:7">
      <c r="A489" s="509" t="s">
        <v>928</v>
      </c>
      <c r="B489" s="507" t="s">
        <v>929</v>
      </c>
      <c r="C489" s="544"/>
      <c r="D489" s="542"/>
      <c r="E489" s="543"/>
      <c r="F489" s="538" t="str">
        <f t="shared" si="16"/>
        <v>否</v>
      </c>
      <c r="G489" s="525" t="str">
        <f t="shared" si="17"/>
        <v>项</v>
      </c>
    </row>
    <row r="490" ht="36" customHeight="1" spans="1:7">
      <c r="A490" s="509" t="s">
        <v>930</v>
      </c>
      <c r="B490" s="507" t="s">
        <v>931</v>
      </c>
      <c r="C490" s="544">
        <v>303</v>
      </c>
      <c r="D490" s="542">
        <v>192</v>
      </c>
      <c r="E490" s="543">
        <f>(D490-C490)/C490</f>
        <v>-0.366336633663366</v>
      </c>
      <c r="F490" s="538" t="str">
        <f t="shared" si="16"/>
        <v>是</v>
      </c>
      <c r="G490" s="525" t="str">
        <f t="shared" si="17"/>
        <v>项</v>
      </c>
    </row>
    <row r="491" ht="36" customHeight="1" spans="1:7">
      <c r="A491" s="509" t="s">
        <v>932</v>
      </c>
      <c r="B491" s="507" t="s">
        <v>933</v>
      </c>
      <c r="C491" s="544"/>
      <c r="D491" s="542"/>
      <c r="E491" s="543"/>
      <c r="F491" s="538" t="str">
        <f t="shared" si="16"/>
        <v>否</v>
      </c>
      <c r="G491" s="525" t="str">
        <f t="shared" si="17"/>
        <v>项</v>
      </c>
    </row>
    <row r="492" ht="36" customHeight="1" spans="1:7">
      <c r="A492" s="509" t="s">
        <v>934</v>
      </c>
      <c r="B492" s="507" t="s">
        <v>935</v>
      </c>
      <c r="C492" s="544">
        <v>609</v>
      </c>
      <c r="D492" s="542">
        <v>818</v>
      </c>
      <c r="E492" s="543">
        <f>(D492-C492)/C492</f>
        <v>0.343185550082102</v>
      </c>
      <c r="F492" s="538" t="str">
        <f t="shared" si="16"/>
        <v>是</v>
      </c>
      <c r="G492" s="525" t="str">
        <f t="shared" si="17"/>
        <v>项</v>
      </c>
    </row>
    <row r="493" ht="36" customHeight="1" spans="1:7">
      <c r="A493" s="509" t="s">
        <v>936</v>
      </c>
      <c r="B493" s="507" t="s">
        <v>937</v>
      </c>
      <c r="C493" s="544"/>
      <c r="D493" s="542"/>
      <c r="E493" s="543"/>
      <c r="F493" s="538" t="str">
        <f t="shared" si="16"/>
        <v>否</v>
      </c>
      <c r="G493" s="525" t="str">
        <f t="shared" si="17"/>
        <v>项</v>
      </c>
    </row>
    <row r="494" ht="36" customHeight="1" spans="1:7">
      <c r="A494" s="509" t="s">
        <v>938</v>
      </c>
      <c r="B494" s="507" t="s">
        <v>939</v>
      </c>
      <c r="C494" s="544">
        <v>57</v>
      </c>
      <c r="D494" s="542">
        <v>68</v>
      </c>
      <c r="E494" s="543">
        <f>(D494-C494)/C494</f>
        <v>0.192982456140351</v>
      </c>
      <c r="F494" s="538" t="str">
        <f t="shared" si="16"/>
        <v>是</v>
      </c>
      <c r="G494" s="525" t="str">
        <f t="shared" si="17"/>
        <v>项</v>
      </c>
    </row>
    <row r="495" ht="36" customHeight="1" spans="1:7">
      <c r="A495" s="509" t="s">
        <v>940</v>
      </c>
      <c r="B495" s="507" t="s">
        <v>941</v>
      </c>
      <c r="C495" s="544"/>
      <c r="D495" s="542"/>
      <c r="E495" s="543"/>
      <c r="F495" s="538" t="str">
        <f t="shared" si="16"/>
        <v>否</v>
      </c>
      <c r="G495" s="525" t="str">
        <f t="shared" si="17"/>
        <v>项</v>
      </c>
    </row>
    <row r="496" ht="36" customHeight="1" spans="1:7">
      <c r="A496" s="509" t="s">
        <v>942</v>
      </c>
      <c r="B496" s="507" t="s">
        <v>943</v>
      </c>
      <c r="C496" s="544">
        <v>42</v>
      </c>
      <c r="D496" s="542"/>
      <c r="E496" s="543">
        <f>(D496-C496)/C496</f>
        <v>-1</v>
      </c>
      <c r="F496" s="538" t="str">
        <f t="shared" si="16"/>
        <v>是</v>
      </c>
      <c r="G496" s="525" t="str">
        <f t="shared" si="17"/>
        <v>项</v>
      </c>
    </row>
    <row r="497" ht="36" customHeight="1" spans="1:7">
      <c r="A497" s="509" t="s">
        <v>944</v>
      </c>
      <c r="B497" s="507" t="s">
        <v>945</v>
      </c>
      <c r="C497" s="544">
        <v>267</v>
      </c>
      <c r="D497" s="542">
        <v>280</v>
      </c>
      <c r="E497" s="543">
        <f>(D497-C497)/C497</f>
        <v>0.048689138576779</v>
      </c>
      <c r="F497" s="538" t="str">
        <f t="shared" si="16"/>
        <v>是</v>
      </c>
      <c r="G497" s="525" t="str">
        <f t="shared" si="17"/>
        <v>项</v>
      </c>
    </row>
    <row r="498" ht="36" customHeight="1" spans="1:7">
      <c r="A498" s="509" t="s">
        <v>946</v>
      </c>
      <c r="B498" s="507" t="s">
        <v>947</v>
      </c>
      <c r="C498" s="544">
        <v>2047</v>
      </c>
      <c r="D498" s="542">
        <v>387</v>
      </c>
      <c r="E498" s="543">
        <f>(D498-C498)/C498</f>
        <v>-0.810942843185149</v>
      </c>
      <c r="F498" s="538" t="str">
        <f t="shared" si="16"/>
        <v>是</v>
      </c>
      <c r="G498" s="525" t="str">
        <f t="shared" si="17"/>
        <v>项</v>
      </c>
    </row>
    <row r="499" ht="36" customHeight="1" spans="1:7">
      <c r="A499" s="534" t="s">
        <v>948</v>
      </c>
      <c r="B499" s="535" t="s">
        <v>949</v>
      </c>
      <c r="C499" s="536">
        <v>54</v>
      </c>
      <c r="D499" s="540">
        <v>60</v>
      </c>
      <c r="E499" s="537">
        <f>(D499-C499)/C499</f>
        <v>0.111111111111111</v>
      </c>
      <c r="F499" s="538" t="str">
        <f t="shared" si="16"/>
        <v>是</v>
      </c>
      <c r="G499" s="525" t="str">
        <f t="shared" si="17"/>
        <v>款</v>
      </c>
    </row>
    <row r="500" ht="36" customHeight="1" spans="1:7">
      <c r="A500" s="509" t="s">
        <v>950</v>
      </c>
      <c r="B500" s="507" t="s">
        <v>143</v>
      </c>
      <c r="C500" s="544">
        <v>50</v>
      </c>
      <c r="D500" s="542">
        <v>60</v>
      </c>
      <c r="E500" s="543">
        <f>(D500-C500)/C500</f>
        <v>0.2</v>
      </c>
      <c r="F500" s="538" t="str">
        <f t="shared" si="16"/>
        <v>是</v>
      </c>
      <c r="G500" s="525" t="str">
        <f t="shared" si="17"/>
        <v>项</v>
      </c>
    </row>
    <row r="501" ht="36" customHeight="1" spans="1:7">
      <c r="A501" s="509" t="s">
        <v>951</v>
      </c>
      <c r="B501" s="507" t="s">
        <v>145</v>
      </c>
      <c r="C501" s="544"/>
      <c r="D501" s="542"/>
      <c r="E501" s="543"/>
      <c r="F501" s="538" t="str">
        <f t="shared" si="16"/>
        <v>否</v>
      </c>
      <c r="G501" s="525" t="str">
        <f t="shared" si="17"/>
        <v>项</v>
      </c>
    </row>
    <row r="502" ht="36" customHeight="1" spans="1:7">
      <c r="A502" s="509" t="s">
        <v>952</v>
      </c>
      <c r="B502" s="507" t="s">
        <v>147</v>
      </c>
      <c r="C502" s="544"/>
      <c r="D502" s="542"/>
      <c r="E502" s="543"/>
      <c r="F502" s="538" t="str">
        <f t="shared" si="16"/>
        <v>否</v>
      </c>
      <c r="G502" s="525" t="str">
        <f t="shared" si="17"/>
        <v>项</v>
      </c>
    </row>
    <row r="503" ht="36" customHeight="1" spans="1:7">
      <c r="A503" s="509" t="s">
        <v>953</v>
      </c>
      <c r="B503" s="507" t="s">
        <v>954</v>
      </c>
      <c r="C503" s="544">
        <v>4</v>
      </c>
      <c r="D503" s="542"/>
      <c r="E503" s="543">
        <f>(D503-C503)/C503</f>
        <v>-1</v>
      </c>
      <c r="F503" s="538" t="str">
        <f t="shared" si="16"/>
        <v>是</v>
      </c>
      <c r="G503" s="525" t="str">
        <f t="shared" si="17"/>
        <v>项</v>
      </c>
    </row>
    <row r="504" ht="36" customHeight="1" spans="1:7">
      <c r="A504" s="509" t="s">
        <v>955</v>
      </c>
      <c r="B504" s="507" t="s">
        <v>956</v>
      </c>
      <c r="C504" s="542"/>
      <c r="D504" s="542"/>
      <c r="E504" s="537"/>
      <c r="F504" s="538" t="str">
        <f t="shared" si="16"/>
        <v>否</v>
      </c>
      <c r="G504" s="525" t="str">
        <f t="shared" si="17"/>
        <v>项</v>
      </c>
    </row>
    <row r="505" ht="36" customHeight="1" spans="1:7">
      <c r="A505" s="509" t="s">
        <v>957</v>
      </c>
      <c r="B505" s="507" t="s">
        <v>958</v>
      </c>
      <c r="C505" s="542"/>
      <c r="D505" s="542"/>
      <c r="E505" s="537"/>
      <c r="F505" s="538" t="str">
        <f t="shared" si="16"/>
        <v>否</v>
      </c>
      <c r="G505" s="525" t="str">
        <f t="shared" si="17"/>
        <v>项</v>
      </c>
    </row>
    <row r="506" ht="36" customHeight="1" spans="1:7">
      <c r="A506" s="509" t="s">
        <v>959</v>
      </c>
      <c r="B506" s="507" t="s">
        <v>960</v>
      </c>
      <c r="C506" s="542"/>
      <c r="D506" s="542"/>
      <c r="E506" s="537"/>
      <c r="F506" s="538" t="str">
        <f t="shared" si="16"/>
        <v>否</v>
      </c>
      <c r="G506" s="525" t="str">
        <f t="shared" si="17"/>
        <v>项</v>
      </c>
    </row>
    <row r="507" ht="36" customHeight="1" spans="1:7">
      <c r="A507" s="534" t="s">
        <v>961</v>
      </c>
      <c r="B507" s="535" t="s">
        <v>962</v>
      </c>
      <c r="C507" s="540">
        <v>39</v>
      </c>
      <c r="D507" s="540">
        <v>70</v>
      </c>
      <c r="E507" s="537">
        <f>(D507-C507)/C507</f>
        <v>0.794871794871795</v>
      </c>
      <c r="F507" s="538" t="str">
        <f t="shared" si="16"/>
        <v>是</v>
      </c>
      <c r="G507" s="525" t="str">
        <f t="shared" si="17"/>
        <v>款</v>
      </c>
    </row>
    <row r="508" ht="36" customHeight="1" spans="1:7">
      <c r="A508" s="509" t="s">
        <v>963</v>
      </c>
      <c r="B508" s="507" t="s">
        <v>143</v>
      </c>
      <c r="C508" s="542"/>
      <c r="D508" s="542"/>
      <c r="E508" s="537"/>
      <c r="F508" s="538" t="str">
        <f t="shared" si="16"/>
        <v>否</v>
      </c>
      <c r="G508" s="525" t="str">
        <f t="shared" si="17"/>
        <v>项</v>
      </c>
    </row>
    <row r="509" ht="36" customHeight="1" spans="1:7">
      <c r="A509" s="509" t="s">
        <v>964</v>
      </c>
      <c r="B509" s="507" t="s">
        <v>145</v>
      </c>
      <c r="C509" s="542"/>
      <c r="D509" s="542"/>
      <c r="E509" s="537"/>
      <c r="F509" s="538" t="str">
        <f t="shared" si="16"/>
        <v>否</v>
      </c>
      <c r="G509" s="525" t="str">
        <f t="shared" si="17"/>
        <v>项</v>
      </c>
    </row>
    <row r="510" ht="36" customHeight="1" spans="1:7">
      <c r="A510" s="509" t="s">
        <v>965</v>
      </c>
      <c r="B510" s="507" t="s">
        <v>147</v>
      </c>
      <c r="C510" s="542"/>
      <c r="D510" s="542"/>
      <c r="E510" s="537"/>
      <c r="F510" s="538" t="str">
        <f t="shared" si="16"/>
        <v>否</v>
      </c>
      <c r="G510" s="525" t="str">
        <f t="shared" si="17"/>
        <v>项</v>
      </c>
    </row>
    <row r="511" ht="36" customHeight="1" spans="1:7">
      <c r="A511" s="509" t="s">
        <v>966</v>
      </c>
      <c r="B511" s="507" t="s">
        <v>967</v>
      </c>
      <c r="C511" s="542"/>
      <c r="D511" s="542"/>
      <c r="E511" s="537"/>
      <c r="F511" s="538" t="str">
        <f t="shared" si="16"/>
        <v>否</v>
      </c>
      <c r="G511" s="525" t="str">
        <f t="shared" si="17"/>
        <v>项</v>
      </c>
    </row>
    <row r="512" ht="36" customHeight="1" spans="1:7">
      <c r="A512" s="509" t="s">
        <v>968</v>
      </c>
      <c r="B512" s="507" t="s">
        <v>969</v>
      </c>
      <c r="C512" s="542"/>
      <c r="D512" s="542"/>
      <c r="E512" s="537"/>
      <c r="F512" s="538" t="str">
        <f t="shared" si="16"/>
        <v>否</v>
      </c>
      <c r="G512" s="525" t="str">
        <f t="shared" si="17"/>
        <v>项</v>
      </c>
    </row>
    <row r="513" ht="36" customHeight="1" spans="1:7">
      <c r="A513" s="509" t="s">
        <v>970</v>
      </c>
      <c r="B513" s="507" t="s">
        <v>971</v>
      </c>
      <c r="C513" s="542"/>
      <c r="D513" s="542"/>
      <c r="E513" s="537"/>
      <c r="F513" s="538" t="str">
        <f t="shared" si="16"/>
        <v>否</v>
      </c>
      <c r="G513" s="525" t="str">
        <f t="shared" si="17"/>
        <v>项</v>
      </c>
    </row>
    <row r="514" ht="36" customHeight="1" spans="1:7">
      <c r="A514" s="509" t="s">
        <v>972</v>
      </c>
      <c r="B514" s="507" t="s">
        <v>973</v>
      </c>
      <c r="C514" s="542">
        <v>2</v>
      </c>
      <c r="D514" s="542">
        <v>8</v>
      </c>
      <c r="E514" s="543">
        <f>(D514-C514)/C514</f>
        <v>3</v>
      </c>
      <c r="F514" s="538" t="str">
        <f t="shared" si="16"/>
        <v>是</v>
      </c>
      <c r="G514" s="525" t="str">
        <f t="shared" si="17"/>
        <v>项</v>
      </c>
    </row>
    <row r="515" ht="36" customHeight="1" spans="1:7">
      <c r="A515" s="509" t="s">
        <v>974</v>
      </c>
      <c r="B515" s="507" t="s">
        <v>975</v>
      </c>
      <c r="C515" s="542">
        <v>37</v>
      </c>
      <c r="D515" s="542">
        <v>62</v>
      </c>
      <c r="E515" s="543">
        <f>(D515-C515)/C515</f>
        <v>0.675675675675676</v>
      </c>
      <c r="F515" s="538" t="str">
        <f t="shared" si="16"/>
        <v>是</v>
      </c>
      <c r="G515" s="525" t="str">
        <f t="shared" si="17"/>
        <v>项</v>
      </c>
    </row>
    <row r="516" ht="36" customHeight="1" spans="1:7">
      <c r="A516" s="509" t="s">
        <v>976</v>
      </c>
      <c r="B516" s="507" t="s">
        <v>977</v>
      </c>
      <c r="C516" s="542"/>
      <c r="D516" s="542"/>
      <c r="E516" s="537"/>
      <c r="F516" s="538" t="str">
        <f t="shared" si="16"/>
        <v>否</v>
      </c>
      <c r="G516" s="525" t="str">
        <f t="shared" si="17"/>
        <v>项</v>
      </c>
    </row>
    <row r="517" ht="36" customHeight="1" spans="1:7">
      <c r="A517" s="509" t="s">
        <v>978</v>
      </c>
      <c r="B517" s="507" t="s">
        <v>979</v>
      </c>
      <c r="C517" s="542"/>
      <c r="D517" s="542"/>
      <c r="E517" s="537"/>
      <c r="F517" s="538" t="str">
        <f t="shared" si="16"/>
        <v>否</v>
      </c>
      <c r="G517" s="525" t="str">
        <f t="shared" si="17"/>
        <v>项</v>
      </c>
    </row>
    <row r="518" ht="36" customHeight="1" spans="1:7">
      <c r="A518" s="534" t="s">
        <v>980</v>
      </c>
      <c r="B518" s="535" t="s">
        <v>981</v>
      </c>
      <c r="C518" s="540"/>
      <c r="D518" s="540"/>
      <c r="E518" s="537"/>
      <c r="F518" s="538" t="str">
        <f t="shared" ref="F518:F581" si="18">IF(LEN(A518)=3,"是",IF(B518&lt;&gt;"",IF(SUM(C518:D518)&lt;&gt;0,"是","否"),"是"))</f>
        <v>否</v>
      </c>
      <c r="G518" s="525" t="str">
        <f t="shared" ref="G518:G581" si="19">IF(LEN(A518)=3,"类",IF(LEN(A518)=5,"款","项"))</f>
        <v>款</v>
      </c>
    </row>
    <row r="519" ht="36" customHeight="1" spans="1:7">
      <c r="A519" s="509" t="s">
        <v>982</v>
      </c>
      <c r="B519" s="507" t="s">
        <v>143</v>
      </c>
      <c r="C519" s="542"/>
      <c r="D519" s="542"/>
      <c r="E519" s="537"/>
      <c r="F519" s="538" t="str">
        <f t="shared" si="18"/>
        <v>否</v>
      </c>
      <c r="G519" s="525" t="str">
        <f t="shared" si="19"/>
        <v>项</v>
      </c>
    </row>
    <row r="520" ht="36" customHeight="1" spans="1:7">
      <c r="A520" s="509" t="s">
        <v>983</v>
      </c>
      <c r="B520" s="507" t="s">
        <v>145</v>
      </c>
      <c r="C520" s="542"/>
      <c r="D520" s="542"/>
      <c r="E520" s="537"/>
      <c r="F520" s="538" t="str">
        <f t="shared" si="18"/>
        <v>否</v>
      </c>
      <c r="G520" s="525" t="str">
        <f t="shared" si="19"/>
        <v>项</v>
      </c>
    </row>
    <row r="521" ht="36" customHeight="1" spans="1:7">
      <c r="A521" s="509" t="s">
        <v>984</v>
      </c>
      <c r="B521" s="507" t="s">
        <v>147</v>
      </c>
      <c r="C521" s="542"/>
      <c r="D521" s="542"/>
      <c r="E521" s="537"/>
      <c r="F521" s="538" t="str">
        <f t="shared" si="18"/>
        <v>否</v>
      </c>
      <c r="G521" s="525" t="str">
        <f t="shared" si="19"/>
        <v>项</v>
      </c>
    </row>
    <row r="522" ht="36" customHeight="1" spans="1:7">
      <c r="A522" s="509" t="s">
        <v>985</v>
      </c>
      <c r="B522" s="507" t="s">
        <v>986</v>
      </c>
      <c r="C522" s="542"/>
      <c r="D522" s="542"/>
      <c r="E522" s="537"/>
      <c r="F522" s="538" t="str">
        <f t="shared" si="18"/>
        <v>否</v>
      </c>
      <c r="G522" s="525" t="str">
        <f t="shared" si="19"/>
        <v>项</v>
      </c>
    </row>
    <row r="523" ht="36" customHeight="1" spans="1:7">
      <c r="A523" s="509" t="s">
        <v>987</v>
      </c>
      <c r="B523" s="507" t="s">
        <v>988</v>
      </c>
      <c r="C523" s="542"/>
      <c r="D523" s="542"/>
      <c r="E523" s="537"/>
      <c r="F523" s="538" t="str">
        <f t="shared" si="18"/>
        <v>否</v>
      </c>
      <c r="G523" s="525" t="str">
        <f t="shared" si="19"/>
        <v>项</v>
      </c>
    </row>
    <row r="524" ht="36" customHeight="1" spans="1:7">
      <c r="A524" s="509" t="s">
        <v>989</v>
      </c>
      <c r="B524" s="507" t="s">
        <v>990</v>
      </c>
      <c r="C524" s="542"/>
      <c r="D524" s="542"/>
      <c r="E524" s="537"/>
      <c r="F524" s="538" t="str">
        <f t="shared" si="18"/>
        <v>否</v>
      </c>
      <c r="G524" s="525" t="str">
        <f t="shared" si="19"/>
        <v>项</v>
      </c>
    </row>
    <row r="525" ht="36" customHeight="1" spans="1:7">
      <c r="A525" s="509" t="s">
        <v>991</v>
      </c>
      <c r="B525" s="507" t="s">
        <v>992</v>
      </c>
      <c r="C525" s="542"/>
      <c r="D525" s="542"/>
      <c r="E525" s="537"/>
      <c r="F525" s="538" t="str">
        <f t="shared" si="18"/>
        <v>否</v>
      </c>
      <c r="G525" s="525" t="str">
        <f t="shared" si="19"/>
        <v>项</v>
      </c>
    </row>
    <row r="526" ht="36" customHeight="1" spans="1:7">
      <c r="A526" s="509" t="s">
        <v>993</v>
      </c>
      <c r="B526" s="507" t="s">
        <v>994</v>
      </c>
      <c r="C526" s="542"/>
      <c r="D526" s="542"/>
      <c r="E526" s="537"/>
      <c r="F526" s="538" t="str">
        <f t="shared" si="18"/>
        <v>否</v>
      </c>
      <c r="G526" s="525" t="str">
        <f t="shared" si="19"/>
        <v>项</v>
      </c>
    </row>
    <row r="527" ht="36" customHeight="1" spans="1:7">
      <c r="A527" s="534" t="s">
        <v>995</v>
      </c>
      <c r="B527" s="535" t="s">
        <v>996</v>
      </c>
      <c r="C527" s="536">
        <v>788</v>
      </c>
      <c r="D527" s="540">
        <v>715</v>
      </c>
      <c r="E527" s="537">
        <f>(D527-C527)/C527</f>
        <v>-0.0926395939086294</v>
      </c>
      <c r="F527" s="538" t="str">
        <f t="shared" si="18"/>
        <v>是</v>
      </c>
      <c r="G527" s="525" t="str">
        <f t="shared" si="19"/>
        <v>款</v>
      </c>
    </row>
    <row r="528" ht="36" customHeight="1" spans="1:7">
      <c r="A528" s="509" t="s">
        <v>997</v>
      </c>
      <c r="B528" s="507" t="s">
        <v>143</v>
      </c>
      <c r="C528" s="544"/>
      <c r="D528" s="542"/>
      <c r="E528" s="537"/>
      <c r="F528" s="538" t="str">
        <f t="shared" si="18"/>
        <v>否</v>
      </c>
      <c r="G528" s="525" t="str">
        <f t="shared" si="19"/>
        <v>项</v>
      </c>
    </row>
    <row r="529" ht="36" customHeight="1" spans="1:7">
      <c r="A529" s="509" t="s">
        <v>998</v>
      </c>
      <c r="B529" s="507" t="s">
        <v>145</v>
      </c>
      <c r="C529" s="544"/>
      <c r="D529" s="542"/>
      <c r="E529" s="537"/>
      <c r="F529" s="538" t="str">
        <f t="shared" si="18"/>
        <v>否</v>
      </c>
      <c r="G529" s="525" t="str">
        <f t="shared" si="19"/>
        <v>项</v>
      </c>
    </row>
    <row r="530" ht="36" customHeight="1" spans="1:7">
      <c r="A530" s="509" t="s">
        <v>999</v>
      </c>
      <c r="B530" s="507" t="s">
        <v>147</v>
      </c>
      <c r="C530" s="544"/>
      <c r="D530" s="542"/>
      <c r="E530" s="537"/>
      <c r="F530" s="538" t="str">
        <f t="shared" si="18"/>
        <v>否</v>
      </c>
      <c r="G530" s="525" t="str">
        <f t="shared" si="19"/>
        <v>项</v>
      </c>
    </row>
    <row r="531" ht="36" customHeight="1" spans="1:7">
      <c r="A531" s="509" t="s">
        <v>1000</v>
      </c>
      <c r="B531" s="507" t="s">
        <v>1001</v>
      </c>
      <c r="C531" s="544"/>
      <c r="D531" s="542"/>
      <c r="E531" s="537"/>
      <c r="F531" s="538" t="str">
        <f t="shared" si="18"/>
        <v>否</v>
      </c>
      <c r="G531" s="525" t="str">
        <f t="shared" si="19"/>
        <v>项</v>
      </c>
    </row>
    <row r="532" ht="36" customHeight="1" spans="1:7">
      <c r="A532" s="509" t="s">
        <v>1002</v>
      </c>
      <c r="B532" s="507" t="s">
        <v>1003</v>
      </c>
      <c r="C532" s="544"/>
      <c r="D532" s="542"/>
      <c r="E532" s="537"/>
      <c r="F532" s="538" t="str">
        <f t="shared" si="18"/>
        <v>否</v>
      </c>
      <c r="G532" s="525" t="str">
        <f t="shared" si="19"/>
        <v>项</v>
      </c>
    </row>
    <row r="533" ht="36" customHeight="1" spans="1:7">
      <c r="A533" s="509" t="s">
        <v>1004</v>
      </c>
      <c r="B533" s="507" t="s">
        <v>1005</v>
      </c>
      <c r="C533" s="542"/>
      <c r="D533" s="542"/>
      <c r="E533" s="537"/>
      <c r="F533" s="538" t="str">
        <f t="shared" si="18"/>
        <v>否</v>
      </c>
      <c r="G533" s="525" t="str">
        <f t="shared" si="19"/>
        <v>项</v>
      </c>
    </row>
    <row r="534" ht="36" customHeight="1" spans="1:7">
      <c r="A534" s="559" t="s">
        <v>1006</v>
      </c>
      <c r="B534" s="507" t="s">
        <v>1007</v>
      </c>
      <c r="C534" s="542"/>
      <c r="D534" s="542"/>
      <c r="E534" s="537"/>
      <c r="F534" s="538" t="str">
        <f t="shared" si="18"/>
        <v>否</v>
      </c>
      <c r="G534" s="525" t="str">
        <f t="shared" si="19"/>
        <v>项</v>
      </c>
    </row>
    <row r="535" ht="36" customHeight="1" spans="1:7">
      <c r="A535" s="559" t="s">
        <v>1008</v>
      </c>
      <c r="B535" s="507" t="s">
        <v>1009</v>
      </c>
      <c r="C535" s="542">
        <v>637</v>
      </c>
      <c r="D535" s="542">
        <v>715</v>
      </c>
      <c r="E535" s="543">
        <f>(D535-C535)/C535</f>
        <v>0.122448979591837</v>
      </c>
      <c r="F535" s="538" t="str">
        <f t="shared" si="18"/>
        <v>是</v>
      </c>
      <c r="G535" s="525" t="str">
        <f t="shared" si="19"/>
        <v>项</v>
      </c>
    </row>
    <row r="536" ht="36" customHeight="1" spans="1:7">
      <c r="A536" s="509" t="s">
        <v>1010</v>
      </c>
      <c r="B536" s="507" t="s">
        <v>1011</v>
      </c>
      <c r="C536" s="542">
        <v>151</v>
      </c>
      <c r="D536" s="542"/>
      <c r="E536" s="543">
        <f>(D536-C536)/C536</f>
        <v>-1</v>
      </c>
      <c r="F536" s="538" t="str">
        <f t="shared" si="18"/>
        <v>是</v>
      </c>
      <c r="G536" s="525" t="str">
        <f t="shared" si="19"/>
        <v>项</v>
      </c>
    </row>
    <row r="537" ht="36" customHeight="1" spans="1:7">
      <c r="A537" s="534" t="s">
        <v>1012</v>
      </c>
      <c r="B537" s="535" t="s">
        <v>1013</v>
      </c>
      <c r="C537" s="540">
        <v>129</v>
      </c>
      <c r="D537" s="540">
        <v>88</v>
      </c>
      <c r="E537" s="537">
        <f>(D537-C537)/C537</f>
        <v>-0.317829457364341</v>
      </c>
      <c r="F537" s="538" t="str">
        <f t="shared" si="18"/>
        <v>是</v>
      </c>
      <c r="G537" s="525" t="str">
        <f t="shared" si="19"/>
        <v>款</v>
      </c>
    </row>
    <row r="538" ht="36" customHeight="1" spans="1:7">
      <c r="A538" s="509" t="s">
        <v>1014</v>
      </c>
      <c r="B538" s="507" t="s">
        <v>1015</v>
      </c>
      <c r="C538" s="542">
        <v>67</v>
      </c>
      <c r="D538" s="542">
        <v>32</v>
      </c>
      <c r="E538" s="543">
        <f>(D538-C538)/C538</f>
        <v>-0.522388059701492</v>
      </c>
      <c r="F538" s="538" t="str">
        <f t="shared" si="18"/>
        <v>是</v>
      </c>
      <c r="G538" s="525" t="str">
        <f t="shared" si="19"/>
        <v>项</v>
      </c>
    </row>
    <row r="539" ht="36" customHeight="1" spans="1:7">
      <c r="A539" s="509" t="s">
        <v>1016</v>
      </c>
      <c r="B539" s="507" t="s">
        <v>1017</v>
      </c>
      <c r="C539" s="542">
        <v>62</v>
      </c>
      <c r="D539" s="542">
        <v>53</v>
      </c>
      <c r="E539" s="543">
        <f>(D539-C539)/C539</f>
        <v>-0.145161290322581</v>
      </c>
      <c r="F539" s="538" t="str">
        <f t="shared" si="18"/>
        <v>是</v>
      </c>
      <c r="G539" s="525" t="str">
        <f t="shared" si="19"/>
        <v>项</v>
      </c>
    </row>
    <row r="540" ht="36" customHeight="1" spans="1:7">
      <c r="A540" s="509" t="s">
        <v>1018</v>
      </c>
      <c r="B540" s="507" t="s">
        <v>1019</v>
      </c>
      <c r="C540" s="542"/>
      <c r="D540" s="542">
        <v>3</v>
      </c>
      <c r="E540" s="537"/>
      <c r="F540" s="538" t="str">
        <f t="shared" si="18"/>
        <v>是</v>
      </c>
      <c r="G540" s="525" t="str">
        <f t="shared" si="19"/>
        <v>项</v>
      </c>
    </row>
    <row r="541" ht="36" customHeight="1" spans="1:7">
      <c r="A541" s="552" t="s">
        <v>1020</v>
      </c>
      <c r="B541" s="553" t="s">
        <v>525</v>
      </c>
      <c r="C541" s="555"/>
      <c r="D541" s="555"/>
      <c r="E541" s="537"/>
      <c r="F541" s="538" t="str">
        <f t="shared" si="18"/>
        <v>否</v>
      </c>
      <c r="G541" s="525" t="str">
        <f t="shared" si="19"/>
        <v>项</v>
      </c>
    </row>
    <row r="542" ht="36" customHeight="1" spans="1:7">
      <c r="A542" s="534" t="s">
        <v>85</v>
      </c>
      <c r="B542" s="535" t="s">
        <v>86</v>
      </c>
      <c r="C542" s="546">
        <f>C543+C562+C570+C572+C581+C585+C595+C604+C611+C619+C628+C633+C636+C639+C642+C645+C648+C652+C657+C665+C668</f>
        <v>54903</v>
      </c>
      <c r="D542" s="546">
        <f>D543+D562+D570+D572+D581+D585+D595+D604+D611+D619+D628+D633+D636+D639+D642+D645+D648+D652+D657+D665+D668</f>
        <v>59490</v>
      </c>
      <c r="E542" s="537">
        <f>(D542-C542)/C542</f>
        <v>0.0835473471395006</v>
      </c>
      <c r="F542" s="538" t="str">
        <f t="shared" si="18"/>
        <v>是</v>
      </c>
      <c r="G542" s="525" t="str">
        <f t="shared" si="19"/>
        <v>类</v>
      </c>
    </row>
    <row r="543" ht="36" customHeight="1" spans="1:7">
      <c r="A543" s="534" t="s">
        <v>1021</v>
      </c>
      <c r="B543" s="535" t="s">
        <v>1022</v>
      </c>
      <c r="C543" s="546">
        <v>1725</v>
      </c>
      <c r="D543" s="540">
        <v>1655</v>
      </c>
      <c r="E543" s="537">
        <f>(D543-C543)/C543</f>
        <v>-0.0405797101449275</v>
      </c>
      <c r="F543" s="538" t="str">
        <f t="shared" si="18"/>
        <v>是</v>
      </c>
      <c r="G543" s="525" t="str">
        <f t="shared" si="19"/>
        <v>款</v>
      </c>
    </row>
    <row r="544" ht="36" customHeight="1" spans="1:7">
      <c r="A544" s="509" t="s">
        <v>1023</v>
      </c>
      <c r="B544" s="507" t="s">
        <v>143</v>
      </c>
      <c r="C544" s="545">
        <v>975</v>
      </c>
      <c r="D544" s="542">
        <v>962</v>
      </c>
      <c r="E544" s="543">
        <f>(D544-C544)/C544</f>
        <v>-0.0133333333333333</v>
      </c>
      <c r="F544" s="538" t="str">
        <f t="shared" si="18"/>
        <v>是</v>
      </c>
      <c r="G544" s="525" t="str">
        <f t="shared" si="19"/>
        <v>项</v>
      </c>
    </row>
    <row r="545" ht="36" customHeight="1" spans="1:7">
      <c r="A545" s="509" t="s">
        <v>1024</v>
      </c>
      <c r="B545" s="507" t="s">
        <v>145</v>
      </c>
      <c r="C545" s="545">
        <v>15</v>
      </c>
      <c r="D545" s="542">
        <v>4</v>
      </c>
      <c r="E545" s="543">
        <f>(D545-C545)/C545</f>
        <v>-0.733333333333333</v>
      </c>
      <c r="F545" s="538" t="str">
        <f t="shared" si="18"/>
        <v>是</v>
      </c>
      <c r="G545" s="525" t="str">
        <f t="shared" si="19"/>
        <v>项</v>
      </c>
    </row>
    <row r="546" ht="36" customHeight="1" spans="1:7">
      <c r="A546" s="509" t="s">
        <v>1025</v>
      </c>
      <c r="B546" s="507" t="s">
        <v>147</v>
      </c>
      <c r="C546" s="544"/>
      <c r="D546" s="542"/>
      <c r="E546" s="543"/>
      <c r="F546" s="538" t="str">
        <f t="shared" si="18"/>
        <v>否</v>
      </c>
      <c r="G546" s="525" t="str">
        <f t="shared" si="19"/>
        <v>项</v>
      </c>
    </row>
    <row r="547" ht="36" customHeight="1" spans="1:7">
      <c r="A547" s="509" t="s">
        <v>1026</v>
      </c>
      <c r="B547" s="507" t="s">
        <v>1027</v>
      </c>
      <c r="C547" s="544">
        <v>8</v>
      </c>
      <c r="D547" s="542">
        <v>4</v>
      </c>
      <c r="E547" s="543">
        <f>(D547-C547)/C547</f>
        <v>-0.5</v>
      </c>
      <c r="F547" s="538" t="str">
        <f t="shared" si="18"/>
        <v>是</v>
      </c>
      <c r="G547" s="525" t="str">
        <f t="shared" si="19"/>
        <v>项</v>
      </c>
    </row>
    <row r="548" ht="36" customHeight="1" spans="1:7">
      <c r="A548" s="509" t="s">
        <v>1028</v>
      </c>
      <c r="B548" s="507" t="s">
        <v>1029</v>
      </c>
      <c r="C548" s="544"/>
      <c r="D548" s="542"/>
      <c r="E548" s="543"/>
      <c r="F548" s="538" t="str">
        <f t="shared" si="18"/>
        <v>否</v>
      </c>
      <c r="G548" s="525" t="str">
        <f t="shared" si="19"/>
        <v>项</v>
      </c>
    </row>
    <row r="549" ht="36" customHeight="1" spans="1:7">
      <c r="A549" s="509" t="s">
        <v>1030</v>
      </c>
      <c r="B549" s="507" t="s">
        <v>1031</v>
      </c>
      <c r="C549" s="544"/>
      <c r="D549" s="542"/>
      <c r="E549" s="543"/>
      <c r="F549" s="538" t="str">
        <f t="shared" si="18"/>
        <v>否</v>
      </c>
      <c r="G549" s="525" t="str">
        <f t="shared" si="19"/>
        <v>项</v>
      </c>
    </row>
    <row r="550" ht="36" customHeight="1" spans="1:7">
      <c r="A550" s="509" t="s">
        <v>1032</v>
      </c>
      <c r="B550" s="507" t="s">
        <v>1033</v>
      </c>
      <c r="C550" s="544"/>
      <c r="D550" s="542"/>
      <c r="E550" s="543"/>
      <c r="F550" s="538" t="str">
        <f t="shared" si="18"/>
        <v>否</v>
      </c>
      <c r="G550" s="525" t="str">
        <f t="shared" si="19"/>
        <v>项</v>
      </c>
    </row>
    <row r="551" ht="36" customHeight="1" spans="1:7">
      <c r="A551" s="509" t="s">
        <v>1034</v>
      </c>
      <c r="B551" s="507" t="s">
        <v>244</v>
      </c>
      <c r="C551" s="544">
        <v>6</v>
      </c>
      <c r="D551" s="542">
        <v>5</v>
      </c>
      <c r="E551" s="543">
        <f>(D551-C551)/C551</f>
        <v>-0.166666666666667</v>
      </c>
      <c r="F551" s="538" t="str">
        <f t="shared" si="18"/>
        <v>是</v>
      </c>
      <c r="G551" s="525" t="str">
        <f t="shared" si="19"/>
        <v>项</v>
      </c>
    </row>
    <row r="552" ht="36" customHeight="1" spans="1:7">
      <c r="A552" s="509" t="s">
        <v>1035</v>
      </c>
      <c r="B552" s="507" t="s">
        <v>1036</v>
      </c>
      <c r="C552" s="544">
        <v>721</v>
      </c>
      <c r="D552" s="542">
        <v>680</v>
      </c>
      <c r="E552" s="543">
        <f>(D552-C552)/C552</f>
        <v>-0.0568654646324549</v>
      </c>
      <c r="F552" s="538" t="str">
        <f t="shared" si="18"/>
        <v>是</v>
      </c>
      <c r="G552" s="525" t="str">
        <f t="shared" si="19"/>
        <v>项</v>
      </c>
    </row>
    <row r="553" ht="36" customHeight="1" spans="1:7">
      <c r="A553" s="509" t="s">
        <v>1037</v>
      </c>
      <c r="B553" s="507" t="s">
        <v>1038</v>
      </c>
      <c r="C553" s="542"/>
      <c r="D553" s="542"/>
      <c r="E553" s="543"/>
      <c r="F553" s="538" t="str">
        <f t="shared" si="18"/>
        <v>否</v>
      </c>
      <c r="G553" s="525" t="str">
        <f t="shared" si="19"/>
        <v>项</v>
      </c>
    </row>
    <row r="554" ht="36" customHeight="1" spans="1:7">
      <c r="A554" s="509" t="s">
        <v>1039</v>
      </c>
      <c r="B554" s="507" t="s">
        <v>1040</v>
      </c>
      <c r="C554" s="542"/>
      <c r="D554" s="542"/>
      <c r="E554" s="543"/>
      <c r="F554" s="538" t="str">
        <f t="shared" si="18"/>
        <v>否</v>
      </c>
      <c r="G554" s="525" t="str">
        <f t="shared" si="19"/>
        <v>项</v>
      </c>
    </row>
    <row r="555" ht="36" customHeight="1" spans="1:7">
      <c r="A555" s="509" t="s">
        <v>1041</v>
      </c>
      <c r="B555" s="507" t="s">
        <v>1042</v>
      </c>
      <c r="C555" s="542"/>
      <c r="D555" s="542"/>
      <c r="E555" s="543"/>
      <c r="F555" s="538" t="str">
        <f t="shared" si="18"/>
        <v>否</v>
      </c>
      <c r="G555" s="525" t="str">
        <f t="shared" si="19"/>
        <v>项</v>
      </c>
    </row>
    <row r="556" ht="36" customHeight="1" spans="1:7">
      <c r="A556" s="547">
        <v>2080113</v>
      </c>
      <c r="B556" s="558" t="s">
        <v>310</v>
      </c>
      <c r="C556" s="542"/>
      <c r="D556" s="542"/>
      <c r="E556" s="543"/>
      <c r="F556" s="538" t="str">
        <f t="shared" si="18"/>
        <v>否</v>
      </c>
      <c r="G556" s="525" t="str">
        <f t="shared" si="19"/>
        <v>项</v>
      </c>
    </row>
    <row r="557" ht="36" customHeight="1" spans="1:7">
      <c r="A557" s="547">
        <v>2080114</v>
      </c>
      <c r="B557" s="558" t="s">
        <v>312</v>
      </c>
      <c r="C557" s="542"/>
      <c r="D557" s="542"/>
      <c r="E557" s="543"/>
      <c r="F557" s="538" t="str">
        <f t="shared" si="18"/>
        <v>否</v>
      </c>
      <c r="G557" s="525" t="str">
        <f t="shared" si="19"/>
        <v>项</v>
      </c>
    </row>
    <row r="558" ht="36" customHeight="1" spans="1:7">
      <c r="A558" s="547">
        <v>2080115</v>
      </c>
      <c r="B558" s="558" t="s">
        <v>314</v>
      </c>
      <c r="C558" s="542"/>
      <c r="D558" s="542"/>
      <c r="E558" s="543"/>
      <c r="F558" s="538" t="str">
        <f t="shared" si="18"/>
        <v>否</v>
      </c>
      <c r="G558" s="525" t="str">
        <f t="shared" si="19"/>
        <v>项</v>
      </c>
    </row>
    <row r="559" ht="36" customHeight="1" spans="1:7">
      <c r="A559" s="547">
        <v>2080116</v>
      </c>
      <c r="B559" s="558" t="s">
        <v>316</v>
      </c>
      <c r="C559" s="542"/>
      <c r="D559" s="542"/>
      <c r="E559" s="543"/>
      <c r="F559" s="538" t="str">
        <f t="shared" si="18"/>
        <v>否</v>
      </c>
      <c r="G559" s="525" t="str">
        <f t="shared" si="19"/>
        <v>项</v>
      </c>
    </row>
    <row r="560" ht="36" customHeight="1" spans="1:7">
      <c r="A560" s="547">
        <v>2080150</v>
      </c>
      <c r="B560" s="558" t="s">
        <v>161</v>
      </c>
      <c r="C560" s="542"/>
      <c r="D560" s="542"/>
      <c r="E560" s="543"/>
      <c r="F560" s="538" t="str">
        <f t="shared" si="18"/>
        <v>否</v>
      </c>
      <c r="G560" s="525" t="str">
        <f t="shared" si="19"/>
        <v>项</v>
      </c>
    </row>
    <row r="561" ht="36" customHeight="1" spans="1:7">
      <c r="A561" s="509" t="s">
        <v>1043</v>
      </c>
      <c r="B561" s="507" t="s">
        <v>1044</v>
      </c>
      <c r="C561" s="542"/>
      <c r="D561" s="542"/>
      <c r="E561" s="543"/>
      <c r="F561" s="538" t="str">
        <f t="shared" si="18"/>
        <v>否</v>
      </c>
      <c r="G561" s="525" t="str">
        <f t="shared" si="19"/>
        <v>项</v>
      </c>
    </row>
    <row r="562" ht="36" customHeight="1" spans="1:7">
      <c r="A562" s="534" t="s">
        <v>1045</v>
      </c>
      <c r="B562" s="535" t="s">
        <v>1046</v>
      </c>
      <c r="C562" s="536">
        <v>817</v>
      </c>
      <c r="D562" s="540">
        <v>675</v>
      </c>
      <c r="E562" s="537">
        <f>(D562-C562)/C562</f>
        <v>-0.173806609547124</v>
      </c>
      <c r="F562" s="538" t="str">
        <f t="shared" si="18"/>
        <v>是</v>
      </c>
      <c r="G562" s="525" t="str">
        <f t="shared" si="19"/>
        <v>款</v>
      </c>
    </row>
    <row r="563" ht="36" customHeight="1" spans="1:7">
      <c r="A563" s="509" t="s">
        <v>1047</v>
      </c>
      <c r="B563" s="507" t="s">
        <v>143</v>
      </c>
      <c r="C563" s="544">
        <v>447</v>
      </c>
      <c r="D563" s="542">
        <v>392</v>
      </c>
      <c r="E563" s="543">
        <f>(D563-C563)/C563</f>
        <v>-0.123042505592841</v>
      </c>
      <c r="F563" s="538" t="str">
        <f t="shared" si="18"/>
        <v>是</v>
      </c>
      <c r="G563" s="525" t="str">
        <f t="shared" si="19"/>
        <v>项</v>
      </c>
    </row>
    <row r="564" ht="36" customHeight="1" spans="1:7">
      <c r="A564" s="509" t="s">
        <v>1048</v>
      </c>
      <c r="B564" s="507" t="s">
        <v>145</v>
      </c>
      <c r="C564" s="544">
        <v>269</v>
      </c>
      <c r="D564" s="542">
        <v>110</v>
      </c>
      <c r="E564" s="543">
        <f>(D564-C564)/C564</f>
        <v>-0.591078066914498</v>
      </c>
      <c r="F564" s="538" t="str">
        <f t="shared" si="18"/>
        <v>是</v>
      </c>
      <c r="G564" s="525" t="str">
        <f t="shared" si="19"/>
        <v>项</v>
      </c>
    </row>
    <row r="565" ht="36" customHeight="1" spans="1:7">
      <c r="A565" s="509" t="s">
        <v>1049</v>
      </c>
      <c r="B565" s="507" t="s">
        <v>147</v>
      </c>
      <c r="C565" s="544"/>
      <c r="D565" s="542"/>
      <c r="E565" s="543"/>
      <c r="F565" s="538" t="str">
        <f t="shared" si="18"/>
        <v>否</v>
      </c>
      <c r="G565" s="525" t="str">
        <f t="shared" si="19"/>
        <v>项</v>
      </c>
    </row>
    <row r="566" ht="36" customHeight="1" spans="1:7">
      <c r="A566" s="509" t="s">
        <v>1050</v>
      </c>
      <c r="B566" s="507" t="s">
        <v>1051</v>
      </c>
      <c r="C566" s="544">
        <v>2</v>
      </c>
      <c r="D566" s="542"/>
      <c r="E566" s="543">
        <f>(D566-C566)/C566</f>
        <v>-1</v>
      </c>
      <c r="F566" s="538" t="str">
        <f t="shared" si="18"/>
        <v>是</v>
      </c>
      <c r="G566" s="525" t="str">
        <f t="shared" si="19"/>
        <v>项</v>
      </c>
    </row>
    <row r="567" ht="36" customHeight="1" spans="1:7">
      <c r="A567" s="509" t="s">
        <v>1052</v>
      </c>
      <c r="B567" s="507" t="s">
        <v>1053</v>
      </c>
      <c r="C567" s="545">
        <v>8</v>
      </c>
      <c r="D567" s="542">
        <v>3</v>
      </c>
      <c r="E567" s="543">
        <f>(D567-C567)/C567</f>
        <v>-0.625</v>
      </c>
      <c r="F567" s="538" t="str">
        <f t="shared" si="18"/>
        <v>是</v>
      </c>
      <c r="G567" s="525" t="str">
        <f t="shared" si="19"/>
        <v>项</v>
      </c>
    </row>
    <row r="568" ht="36" customHeight="1" spans="1:7">
      <c r="A568" s="509" t="s">
        <v>1054</v>
      </c>
      <c r="B568" s="507" t="s">
        <v>1055</v>
      </c>
      <c r="C568" s="545">
        <v>59</v>
      </c>
      <c r="D568" s="542">
        <v>21</v>
      </c>
      <c r="E568" s="543">
        <f>(D568-C568)/C568</f>
        <v>-0.644067796610169</v>
      </c>
      <c r="F568" s="538" t="str">
        <f t="shared" si="18"/>
        <v>是</v>
      </c>
      <c r="G568" s="525" t="str">
        <f t="shared" si="19"/>
        <v>项</v>
      </c>
    </row>
    <row r="569" ht="36" customHeight="1" spans="1:7">
      <c r="A569" s="509" t="s">
        <v>1056</v>
      </c>
      <c r="B569" s="507" t="s">
        <v>1057</v>
      </c>
      <c r="C569" s="545">
        <v>32</v>
      </c>
      <c r="D569" s="542">
        <v>149</v>
      </c>
      <c r="E569" s="543">
        <f>(D569-C569)/C569</f>
        <v>3.65625</v>
      </c>
      <c r="F569" s="538" t="str">
        <f t="shared" si="18"/>
        <v>是</v>
      </c>
      <c r="G569" s="525" t="str">
        <f t="shared" si="19"/>
        <v>项</v>
      </c>
    </row>
    <row r="570" ht="36" customHeight="1" spans="1:7">
      <c r="A570" s="534" t="s">
        <v>1058</v>
      </c>
      <c r="B570" s="535" t="s">
        <v>1059</v>
      </c>
      <c r="C570" s="540"/>
      <c r="D570" s="540"/>
      <c r="E570" s="537"/>
      <c r="F570" s="538" t="str">
        <f t="shared" si="18"/>
        <v>否</v>
      </c>
      <c r="G570" s="525" t="str">
        <f t="shared" si="19"/>
        <v>款</v>
      </c>
    </row>
    <row r="571" ht="36" customHeight="1" spans="1:7">
      <c r="A571" s="509" t="s">
        <v>1060</v>
      </c>
      <c r="B571" s="507" t="s">
        <v>1061</v>
      </c>
      <c r="C571" s="542"/>
      <c r="D571" s="542"/>
      <c r="E571" s="537"/>
      <c r="F571" s="538" t="str">
        <f t="shared" si="18"/>
        <v>否</v>
      </c>
      <c r="G571" s="525" t="str">
        <f t="shared" si="19"/>
        <v>项</v>
      </c>
    </row>
    <row r="572" ht="36" customHeight="1" spans="1:7">
      <c r="A572" s="534" t="s">
        <v>1062</v>
      </c>
      <c r="B572" s="535" t="s">
        <v>1063</v>
      </c>
      <c r="C572" s="546">
        <v>20870</v>
      </c>
      <c r="D572" s="540">
        <v>22779</v>
      </c>
      <c r="E572" s="537">
        <f>(D572-C572)/C572</f>
        <v>0.0914710110206037</v>
      </c>
      <c r="F572" s="538" t="str">
        <f t="shared" si="18"/>
        <v>是</v>
      </c>
      <c r="G572" s="525" t="str">
        <f t="shared" si="19"/>
        <v>款</v>
      </c>
    </row>
    <row r="573" ht="36" customHeight="1" spans="1:7">
      <c r="A573" s="509" t="s">
        <v>1064</v>
      </c>
      <c r="B573" s="507" t="s">
        <v>1065</v>
      </c>
      <c r="C573" s="545">
        <v>4639</v>
      </c>
      <c r="D573" s="542">
        <v>4108</v>
      </c>
      <c r="E573" s="543">
        <f>(D573-C573)/C573</f>
        <v>-0.114464324207803</v>
      </c>
      <c r="F573" s="538" t="str">
        <f t="shared" si="18"/>
        <v>是</v>
      </c>
      <c r="G573" s="525" t="str">
        <f t="shared" si="19"/>
        <v>项</v>
      </c>
    </row>
    <row r="574" ht="36" customHeight="1" spans="1:7">
      <c r="A574" s="509" t="s">
        <v>1066</v>
      </c>
      <c r="B574" s="507" t="s">
        <v>1067</v>
      </c>
      <c r="C574" s="545">
        <v>6194</v>
      </c>
      <c r="D574" s="542">
        <v>6064</v>
      </c>
      <c r="E574" s="543">
        <f>(D574-C574)/C574</f>
        <v>-0.0209880529544721</v>
      </c>
      <c r="F574" s="538" t="str">
        <f t="shared" si="18"/>
        <v>是</v>
      </c>
      <c r="G574" s="525" t="str">
        <f t="shared" si="19"/>
        <v>项</v>
      </c>
    </row>
    <row r="575" ht="36" customHeight="1" spans="1:7">
      <c r="A575" s="509" t="s">
        <v>1068</v>
      </c>
      <c r="B575" s="507" t="s">
        <v>1069</v>
      </c>
      <c r="C575" s="542"/>
      <c r="D575" s="542"/>
      <c r="E575" s="543"/>
      <c r="F575" s="538" t="str">
        <f t="shared" si="18"/>
        <v>否</v>
      </c>
      <c r="G575" s="525" t="str">
        <f t="shared" si="19"/>
        <v>项</v>
      </c>
    </row>
    <row r="576" ht="36" customHeight="1" spans="1:7">
      <c r="A576" s="509" t="s">
        <v>1070</v>
      </c>
      <c r="B576" s="507" t="s">
        <v>1071</v>
      </c>
      <c r="C576" s="542">
        <v>6691</v>
      </c>
      <c r="D576" s="542">
        <v>11371</v>
      </c>
      <c r="E576" s="543">
        <f>(D576-C576)/C576</f>
        <v>0.699447018382902</v>
      </c>
      <c r="F576" s="538" t="str">
        <f t="shared" si="18"/>
        <v>是</v>
      </c>
      <c r="G576" s="525" t="str">
        <f t="shared" si="19"/>
        <v>项</v>
      </c>
    </row>
    <row r="577" ht="36" customHeight="1" spans="1:7">
      <c r="A577" s="509" t="s">
        <v>1072</v>
      </c>
      <c r="B577" s="507" t="s">
        <v>1073</v>
      </c>
      <c r="C577" s="542">
        <v>662</v>
      </c>
      <c r="D577" s="542">
        <v>43</v>
      </c>
      <c r="E577" s="543">
        <f>(D577-C577)/C577</f>
        <v>-0.935045317220544</v>
      </c>
      <c r="F577" s="538" t="str">
        <f t="shared" si="18"/>
        <v>是</v>
      </c>
      <c r="G577" s="525" t="str">
        <f t="shared" si="19"/>
        <v>项</v>
      </c>
    </row>
    <row r="578" ht="36" customHeight="1" spans="1:7">
      <c r="A578" s="509" t="s">
        <v>1074</v>
      </c>
      <c r="B578" s="507" t="s">
        <v>1075</v>
      </c>
      <c r="C578" s="542">
        <v>2678</v>
      </c>
      <c r="D578" s="542">
        <v>1193</v>
      </c>
      <c r="E578" s="543">
        <f>(D578-C578)/C578</f>
        <v>-0.554518297236744</v>
      </c>
      <c r="F578" s="538" t="str">
        <f t="shared" si="18"/>
        <v>是</v>
      </c>
      <c r="G578" s="525" t="str">
        <f t="shared" si="19"/>
        <v>项</v>
      </c>
    </row>
    <row r="579" ht="36" customHeight="1" spans="1:7">
      <c r="A579" s="547">
        <v>2080508</v>
      </c>
      <c r="B579" s="558" t="s">
        <v>1076</v>
      </c>
      <c r="C579" s="542"/>
      <c r="D579" s="542"/>
      <c r="E579" s="543"/>
      <c r="F579" s="538" t="str">
        <f t="shared" si="18"/>
        <v>否</v>
      </c>
      <c r="G579" s="525" t="str">
        <f t="shared" si="19"/>
        <v>项</v>
      </c>
    </row>
    <row r="580" ht="36" customHeight="1" spans="1:7">
      <c r="A580" s="509" t="s">
        <v>1077</v>
      </c>
      <c r="B580" s="507" t="s">
        <v>1078</v>
      </c>
      <c r="C580" s="542">
        <v>6</v>
      </c>
      <c r="D580" s="542"/>
      <c r="E580" s="543">
        <f>(D580-C580)/C580</f>
        <v>-1</v>
      </c>
      <c r="F580" s="538" t="str">
        <f t="shared" si="18"/>
        <v>是</v>
      </c>
      <c r="G580" s="525" t="str">
        <f t="shared" si="19"/>
        <v>项</v>
      </c>
    </row>
    <row r="581" ht="36" customHeight="1" spans="1:7">
      <c r="A581" s="534" t="s">
        <v>1079</v>
      </c>
      <c r="B581" s="535" t="s">
        <v>1080</v>
      </c>
      <c r="C581" s="540">
        <v>793</v>
      </c>
      <c r="D581" s="540">
        <v>536</v>
      </c>
      <c r="E581" s="537">
        <f>(D581-C581)/C581</f>
        <v>-0.324085750315258</v>
      </c>
      <c r="F581" s="538" t="str">
        <f t="shared" si="18"/>
        <v>是</v>
      </c>
      <c r="G581" s="525" t="str">
        <f t="shared" si="19"/>
        <v>款</v>
      </c>
    </row>
    <row r="582" ht="36" customHeight="1" spans="1:7">
      <c r="A582" s="509" t="s">
        <v>1081</v>
      </c>
      <c r="B582" s="507" t="s">
        <v>1082</v>
      </c>
      <c r="C582" s="545">
        <v>793</v>
      </c>
      <c r="D582" s="542">
        <v>536</v>
      </c>
      <c r="E582" s="543">
        <f>(D582-C582)/C582</f>
        <v>-0.324085750315258</v>
      </c>
      <c r="F582" s="538" t="str">
        <f t="shared" ref="F582:F601" si="20">IF(LEN(A582)=3,"是",IF(B582&lt;&gt;"",IF(SUM(C582:D582)&lt;&gt;0,"是","否"),"是"))</f>
        <v>是</v>
      </c>
      <c r="G582" s="525" t="str">
        <f t="shared" ref="G582:G601" si="21">IF(LEN(A582)=3,"类",IF(LEN(A582)=5,"款","项"))</f>
        <v>项</v>
      </c>
    </row>
    <row r="583" ht="36" customHeight="1" spans="1:7">
      <c r="A583" s="509" t="s">
        <v>1083</v>
      </c>
      <c r="B583" s="507" t="s">
        <v>1084</v>
      </c>
      <c r="C583" s="545"/>
      <c r="D583" s="542"/>
      <c r="E583" s="543"/>
      <c r="F583" s="538" t="str">
        <f t="shared" si="20"/>
        <v>否</v>
      </c>
      <c r="G583" s="525" t="str">
        <f t="shared" si="21"/>
        <v>项</v>
      </c>
    </row>
    <row r="584" ht="36" customHeight="1" spans="1:7">
      <c r="A584" s="509" t="s">
        <v>1085</v>
      </c>
      <c r="B584" s="507" t="s">
        <v>1086</v>
      </c>
      <c r="C584" s="542"/>
      <c r="D584" s="542"/>
      <c r="E584" s="537"/>
      <c r="F584" s="538" t="str">
        <f t="shared" si="20"/>
        <v>否</v>
      </c>
      <c r="G584" s="525" t="str">
        <f t="shared" si="21"/>
        <v>项</v>
      </c>
    </row>
    <row r="585" ht="36" customHeight="1" spans="1:7">
      <c r="A585" s="534" t="s">
        <v>1087</v>
      </c>
      <c r="B585" s="535" t="s">
        <v>1088</v>
      </c>
      <c r="C585" s="536">
        <v>1714</v>
      </c>
      <c r="D585" s="540">
        <v>2829</v>
      </c>
      <c r="E585" s="537">
        <f t="shared" ref="E585:E648" si="22">(D585-C585)/C585</f>
        <v>0.650525087514586</v>
      </c>
      <c r="F585" s="538" t="str">
        <f t="shared" si="20"/>
        <v>是</v>
      </c>
      <c r="G585" s="525" t="str">
        <f t="shared" si="21"/>
        <v>款</v>
      </c>
    </row>
    <row r="586" ht="36" customHeight="1" spans="1:7">
      <c r="A586" s="509" t="s">
        <v>1089</v>
      </c>
      <c r="B586" s="507" t="s">
        <v>1090</v>
      </c>
      <c r="C586" s="544">
        <v>22</v>
      </c>
      <c r="D586" s="542">
        <v>179</v>
      </c>
      <c r="E586" s="543">
        <f t="shared" si="22"/>
        <v>7.13636363636364</v>
      </c>
      <c r="F586" s="538" t="str">
        <f t="shared" si="20"/>
        <v>是</v>
      </c>
      <c r="G586" s="525" t="str">
        <f t="shared" si="21"/>
        <v>项</v>
      </c>
    </row>
    <row r="587" ht="36" customHeight="1" spans="1:7">
      <c r="A587" s="509" t="s">
        <v>1091</v>
      </c>
      <c r="B587" s="507" t="s">
        <v>1092</v>
      </c>
      <c r="C587" s="544"/>
      <c r="D587" s="542">
        <v>298</v>
      </c>
      <c r="E587" s="543"/>
      <c r="F587" s="538" t="str">
        <f t="shared" si="20"/>
        <v>是</v>
      </c>
      <c r="G587" s="525" t="str">
        <f t="shared" si="21"/>
        <v>项</v>
      </c>
    </row>
    <row r="588" ht="36" customHeight="1" spans="1:7">
      <c r="A588" s="509" t="s">
        <v>1093</v>
      </c>
      <c r="B588" s="507" t="s">
        <v>1094</v>
      </c>
      <c r="C588" s="545">
        <v>771</v>
      </c>
      <c r="D588" s="542">
        <v>1104</v>
      </c>
      <c r="E588" s="543">
        <f t="shared" si="22"/>
        <v>0.431906614785992</v>
      </c>
      <c r="F588" s="538" t="str">
        <f t="shared" si="20"/>
        <v>是</v>
      </c>
      <c r="G588" s="525" t="str">
        <f t="shared" si="21"/>
        <v>项</v>
      </c>
    </row>
    <row r="589" ht="36" customHeight="1" spans="1:7">
      <c r="A589" s="509" t="s">
        <v>1095</v>
      </c>
      <c r="B589" s="507" t="s">
        <v>1096</v>
      </c>
      <c r="C589" s="545">
        <v>847</v>
      </c>
      <c r="D589" s="542">
        <v>1212</v>
      </c>
      <c r="E589" s="543">
        <f t="shared" si="22"/>
        <v>0.430932703659976</v>
      </c>
      <c r="F589" s="538" t="str">
        <f t="shared" si="20"/>
        <v>是</v>
      </c>
      <c r="G589" s="525" t="str">
        <f t="shared" si="21"/>
        <v>项</v>
      </c>
    </row>
    <row r="590" ht="36" customHeight="1" spans="1:7">
      <c r="A590" s="509" t="s">
        <v>1097</v>
      </c>
      <c r="B590" s="507" t="s">
        <v>1098</v>
      </c>
      <c r="C590" s="545"/>
      <c r="D590" s="542"/>
      <c r="E590" s="543"/>
      <c r="F590" s="538" t="str">
        <f t="shared" si="20"/>
        <v>否</v>
      </c>
      <c r="G590" s="525" t="str">
        <f t="shared" si="21"/>
        <v>项</v>
      </c>
    </row>
    <row r="591" ht="36" customHeight="1" spans="1:7">
      <c r="A591" s="509" t="s">
        <v>1099</v>
      </c>
      <c r="B591" s="507" t="s">
        <v>1100</v>
      </c>
      <c r="C591" s="545"/>
      <c r="D591" s="542"/>
      <c r="E591" s="543"/>
      <c r="F591" s="538" t="str">
        <f t="shared" si="20"/>
        <v>否</v>
      </c>
      <c r="G591" s="525" t="str">
        <f t="shared" si="21"/>
        <v>项</v>
      </c>
    </row>
    <row r="592" ht="36" customHeight="1" spans="1:7">
      <c r="A592" s="509" t="s">
        <v>1101</v>
      </c>
      <c r="B592" s="507" t="s">
        <v>1102</v>
      </c>
      <c r="C592" s="544">
        <v>12</v>
      </c>
      <c r="D592" s="542">
        <v>33</v>
      </c>
      <c r="E592" s="543">
        <f t="shared" si="22"/>
        <v>1.75</v>
      </c>
      <c r="F592" s="538" t="str">
        <f t="shared" si="20"/>
        <v>是</v>
      </c>
      <c r="G592" s="525" t="str">
        <f t="shared" si="21"/>
        <v>项</v>
      </c>
    </row>
    <row r="593" ht="36" customHeight="1" spans="1:7">
      <c r="A593" s="509" t="s">
        <v>1103</v>
      </c>
      <c r="B593" s="507" t="s">
        <v>1104</v>
      </c>
      <c r="C593" s="544">
        <v>47</v>
      </c>
      <c r="D593" s="542"/>
      <c r="E593" s="543">
        <f t="shared" si="22"/>
        <v>-1</v>
      </c>
      <c r="F593" s="538" t="str">
        <f t="shared" si="20"/>
        <v>是</v>
      </c>
      <c r="G593" s="525" t="str">
        <f t="shared" si="21"/>
        <v>项</v>
      </c>
    </row>
    <row r="594" ht="36" customHeight="1" spans="1:7">
      <c r="A594" s="509" t="s">
        <v>1105</v>
      </c>
      <c r="B594" s="507" t="s">
        <v>1106</v>
      </c>
      <c r="C594" s="545">
        <v>15</v>
      </c>
      <c r="D594" s="542">
        <v>3</v>
      </c>
      <c r="E594" s="543">
        <f t="shared" si="22"/>
        <v>-0.8</v>
      </c>
      <c r="F594" s="538" t="str">
        <f t="shared" si="20"/>
        <v>是</v>
      </c>
      <c r="G594" s="525" t="str">
        <f t="shared" si="21"/>
        <v>项</v>
      </c>
    </row>
    <row r="595" ht="36" customHeight="1" spans="1:7">
      <c r="A595" s="534" t="s">
        <v>1107</v>
      </c>
      <c r="B595" s="535" t="s">
        <v>1108</v>
      </c>
      <c r="C595" s="546">
        <v>3528</v>
      </c>
      <c r="D595" s="540">
        <v>5512</v>
      </c>
      <c r="E595" s="537">
        <f t="shared" si="22"/>
        <v>0.562358276643991</v>
      </c>
      <c r="F595" s="538" t="str">
        <f t="shared" si="20"/>
        <v>是</v>
      </c>
      <c r="G595" s="525" t="str">
        <f t="shared" si="21"/>
        <v>款</v>
      </c>
    </row>
    <row r="596" ht="36" customHeight="1" spans="1:7">
      <c r="A596" s="509" t="s">
        <v>1109</v>
      </c>
      <c r="B596" s="507" t="s">
        <v>1110</v>
      </c>
      <c r="C596" s="545">
        <v>167</v>
      </c>
      <c r="D596" s="542">
        <v>2355</v>
      </c>
      <c r="E596" s="543">
        <f t="shared" si="22"/>
        <v>13.1017964071856</v>
      </c>
      <c r="F596" s="538" t="str">
        <f t="shared" si="20"/>
        <v>是</v>
      </c>
      <c r="G596" s="525" t="str">
        <f t="shared" si="21"/>
        <v>项</v>
      </c>
    </row>
    <row r="597" ht="36" customHeight="1" spans="1:7">
      <c r="A597" s="509" t="s">
        <v>1111</v>
      </c>
      <c r="B597" s="507" t="s">
        <v>1112</v>
      </c>
      <c r="C597" s="545">
        <v>665</v>
      </c>
      <c r="D597" s="542">
        <v>619</v>
      </c>
      <c r="E597" s="543">
        <f t="shared" si="22"/>
        <v>-0.0691729323308271</v>
      </c>
      <c r="F597" s="538" t="str">
        <f t="shared" si="20"/>
        <v>是</v>
      </c>
      <c r="G597" s="525" t="str">
        <f t="shared" si="21"/>
        <v>项</v>
      </c>
    </row>
    <row r="598" ht="36" customHeight="1" spans="1:7">
      <c r="A598" s="509" t="s">
        <v>1113</v>
      </c>
      <c r="B598" s="507" t="s">
        <v>1114</v>
      </c>
      <c r="C598" s="545">
        <v>325</v>
      </c>
      <c r="D598" s="542">
        <v>1570</v>
      </c>
      <c r="E598" s="543">
        <f t="shared" si="22"/>
        <v>3.83076923076923</v>
      </c>
      <c r="F598" s="538" t="str">
        <f t="shared" si="20"/>
        <v>是</v>
      </c>
      <c r="G598" s="525" t="str">
        <f t="shared" si="21"/>
        <v>项</v>
      </c>
    </row>
    <row r="599" ht="36" customHeight="1" spans="1:7">
      <c r="A599" s="509" t="s">
        <v>1115</v>
      </c>
      <c r="B599" s="507" t="s">
        <v>1116</v>
      </c>
      <c r="C599" s="545"/>
      <c r="D599" s="542"/>
      <c r="E599" s="543"/>
      <c r="F599" s="538" t="str">
        <f t="shared" si="20"/>
        <v>否</v>
      </c>
      <c r="G599" s="525" t="str">
        <f t="shared" si="21"/>
        <v>项</v>
      </c>
    </row>
    <row r="600" ht="36" customHeight="1" spans="1:7">
      <c r="A600" s="509" t="s">
        <v>1117</v>
      </c>
      <c r="B600" s="507" t="s">
        <v>1118</v>
      </c>
      <c r="C600" s="545">
        <v>472</v>
      </c>
      <c r="D600" s="542">
        <v>329</v>
      </c>
      <c r="E600" s="543">
        <f t="shared" si="22"/>
        <v>-0.302966101694915</v>
      </c>
      <c r="F600" s="538" t="str">
        <f t="shared" si="20"/>
        <v>是</v>
      </c>
      <c r="G600" s="525" t="str">
        <f t="shared" si="21"/>
        <v>项</v>
      </c>
    </row>
    <row r="601" ht="36" customHeight="1" spans="1:7">
      <c r="A601" s="509" t="s">
        <v>1119</v>
      </c>
      <c r="B601" s="507" t="s">
        <v>1120</v>
      </c>
      <c r="C601" s="544">
        <v>387</v>
      </c>
      <c r="D601" s="542">
        <v>394</v>
      </c>
      <c r="E601" s="543">
        <f t="shared" si="22"/>
        <v>0.0180878552971576</v>
      </c>
      <c r="F601" s="538" t="str">
        <f t="shared" si="20"/>
        <v>是</v>
      </c>
      <c r="G601" s="525" t="str">
        <f t="shared" si="21"/>
        <v>项</v>
      </c>
    </row>
    <row r="602" ht="36" customHeight="1" spans="1:6">
      <c r="A602" s="560">
        <v>2080808</v>
      </c>
      <c r="B602" s="508" t="s">
        <v>1121</v>
      </c>
      <c r="C602" s="544"/>
      <c r="D602" s="542">
        <v>95</v>
      </c>
      <c r="E602" s="543"/>
      <c r="F602" s="538"/>
    </row>
    <row r="603" ht="36" customHeight="1" spans="1:7">
      <c r="A603" s="509" t="s">
        <v>1122</v>
      </c>
      <c r="B603" s="507" t="s">
        <v>1123</v>
      </c>
      <c r="C603" s="544">
        <v>1512</v>
      </c>
      <c r="D603" s="542">
        <v>150</v>
      </c>
      <c r="E603" s="543">
        <f t="shared" si="22"/>
        <v>-0.900793650793651</v>
      </c>
      <c r="F603" s="538" t="str">
        <f t="shared" ref="F603:F646" si="23">IF(LEN(A603)=3,"是",IF(B603&lt;&gt;"",IF(SUM(C603:D603)&lt;&gt;0,"是","否"),"是"))</f>
        <v>是</v>
      </c>
      <c r="G603" s="525" t="str">
        <f t="shared" ref="G603:G646" si="24">IF(LEN(A603)=3,"类",IF(LEN(A603)=5,"款","项"))</f>
        <v>项</v>
      </c>
    </row>
    <row r="604" ht="36" customHeight="1" spans="1:7">
      <c r="A604" s="534" t="s">
        <v>1124</v>
      </c>
      <c r="B604" s="535" t="s">
        <v>1125</v>
      </c>
      <c r="C604" s="536">
        <v>1372</v>
      </c>
      <c r="D604" s="540">
        <v>1377</v>
      </c>
      <c r="E604" s="537">
        <f t="shared" si="22"/>
        <v>0.00364431486880466</v>
      </c>
      <c r="F604" s="538" t="str">
        <f t="shared" si="23"/>
        <v>是</v>
      </c>
      <c r="G604" s="525" t="str">
        <f t="shared" si="24"/>
        <v>款</v>
      </c>
    </row>
    <row r="605" ht="36" customHeight="1" spans="1:7">
      <c r="A605" s="509" t="s">
        <v>1126</v>
      </c>
      <c r="B605" s="507" t="s">
        <v>1127</v>
      </c>
      <c r="C605" s="544">
        <v>226</v>
      </c>
      <c r="D605" s="542">
        <v>240</v>
      </c>
      <c r="E605" s="543">
        <f t="shared" si="22"/>
        <v>0.0619469026548673</v>
      </c>
      <c r="F605" s="538" t="str">
        <f t="shared" si="23"/>
        <v>是</v>
      </c>
      <c r="G605" s="525" t="str">
        <f t="shared" si="24"/>
        <v>项</v>
      </c>
    </row>
    <row r="606" ht="36" customHeight="1" spans="1:7">
      <c r="A606" s="509" t="s">
        <v>1128</v>
      </c>
      <c r="B606" s="507" t="s">
        <v>1129</v>
      </c>
      <c r="C606" s="544">
        <v>759</v>
      </c>
      <c r="D606" s="542">
        <v>705</v>
      </c>
      <c r="E606" s="543">
        <f t="shared" si="22"/>
        <v>-0.0711462450592885</v>
      </c>
      <c r="F606" s="538" t="str">
        <f t="shared" si="23"/>
        <v>是</v>
      </c>
      <c r="G606" s="525" t="str">
        <f t="shared" si="24"/>
        <v>项</v>
      </c>
    </row>
    <row r="607" ht="36" customHeight="1" spans="1:7">
      <c r="A607" s="509" t="s">
        <v>1130</v>
      </c>
      <c r="B607" s="507" t="s">
        <v>1131</v>
      </c>
      <c r="C607" s="544">
        <v>55</v>
      </c>
      <c r="D607" s="542">
        <v>56</v>
      </c>
      <c r="E607" s="543">
        <f t="shared" si="22"/>
        <v>0.0181818181818182</v>
      </c>
      <c r="F607" s="538" t="str">
        <f t="shared" si="23"/>
        <v>是</v>
      </c>
      <c r="G607" s="525" t="str">
        <f t="shared" si="24"/>
        <v>项</v>
      </c>
    </row>
    <row r="608" ht="36" customHeight="1" spans="1:7">
      <c r="A608" s="509" t="s">
        <v>1132</v>
      </c>
      <c r="B608" s="507" t="s">
        <v>1133</v>
      </c>
      <c r="C608" s="544"/>
      <c r="D608" s="542"/>
      <c r="E608" s="543"/>
      <c r="F608" s="538" t="str">
        <f t="shared" si="23"/>
        <v>否</v>
      </c>
      <c r="G608" s="525" t="str">
        <f t="shared" si="24"/>
        <v>项</v>
      </c>
    </row>
    <row r="609" ht="36" customHeight="1" spans="1:7">
      <c r="A609" s="509" t="s">
        <v>1134</v>
      </c>
      <c r="B609" s="507" t="s">
        <v>1135</v>
      </c>
      <c r="C609" s="544">
        <v>332</v>
      </c>
      <c r="D609" s="542">
        <v>376</v>
      </c>
      <c r="E609" s="543">
        <f t="shared" si="22"/>
        <v>0.132530120481928</v>
      </c>
      <c r="F609" s="538" t="str">
        <f t="shared" si="23"/>
        <v>是</v>
      </c>
      <c r="G609" s="525" t="str">
        <f t="shared" si="24"/>
        <v>项</v>
      </c>
    </row>
    <row r="610" ht="36" customHeight="1" spans="1:7">
      <c r="A610" s="509" t="s">
        <v>1136</v>
      </c>
      <c r="B610" s="507" t="s">
        <v>1137</v>
      </c>
      <c r="C610" s="544"/>
      <c r="D610" s="542"/>
      <c r="E610" s="543"/>
      <c r="F610" s="538" t="str">
        <f t="shared" si="23"/>
        <v>否</v>
      </c>
      <c r="G610" s="525" t="str">
        <f t="shared" si="24"/>
        <v>项</v>
      </c>
    </row>
    <row r="611" ht="36" customHeight="1" spans="1:7">
      <c r="A611" s="534" t="s">
        <v>1138</v>
      </c>
      <c r="B611" s="535" t="s">
        <v>1139</v>
      </c>
      <c r="C611" s="536">
        <v>3580</v>
      </c>
      <c r="D611" s="540">
        <v>2830</v>
      </c>
      <c r="E611" s="537">
        <f t="shared" si="22"/>
        <v>-0.209497206703911</v>
      </c>
      <c r="F611" s="538" t="str">
        <f t="shared" si="23"/>
        <v>是</v>
      </c>
      <c r="G611" s="525" t="str">
        <f t="shared" si="24"/>
        <v>款</v>
      </c>
    </row>
    <row r="612" ht="36" customHeight="1" spans="1:7">
      <c r="A612" s="509" t="s">
        <v>1140</v>
      </c>
      <c r="B612" s="507" t="s">
        <v>1141</v>
      </c>
      <c r="C612" s="544">
        <v>198</v>
      </c>
      <c r="D612" s="542">
        <v>193</v>
      </c>
      <c r="E612" s="543">
        <f t="shared" si="22"/>
        <v>-0.0252525252525253</v>
      </c>
      <c r="F612" s="538" t="str">
        <f t="shared" si="23"/>
        <v>是</v>
      </c>
      <c r="G612" s="525" t="str">
        <f t="shared" si="24"/>
        <v>项</v>
      </c>
    </row>
    <row r="613" ht="36" customHeight="1" spans="1:7">
      <c r="A613" s="509" t="s">
        <v>1142</v>
      </c>
      <c r="B613" s="507" t="s">
        <v>1143</v>
      </c>
      <c r="C613" s="544">
        <v>879</v>
      </c>
      <c r="D613" s="542">
        <v>705</v>
      </c>
      <c r="E613" s="543">
        <f t="shared" si="22"/>
        <v>-0.197952218430034</v>
      </c>
      <c r="F613" s="538" t="str">
        <f t="shared" si="23"/>
        <v>是</v>
      </c>
      <c r="G613" s="525" t="str">
        <f t="shared" si="24"/>
        <v>项</v>
      </c>
    </row>
    <row r="614" ht="36" customHeight="1" spans="1:7">
      <c r="A614" s="509" t="s">
        <v>1144</v>
      </c>
      <c r="B614" s="507" t="s">
        <v>1145</v>
      </c>
      <c r="C614" s="544"/>
      <c r="D614" s="542"/>
      <c r="E614" s="543"/>
      <c r="F614" s="538" t="str">
        <f t="shared" si="23"/>
        <v>否</v>
      </c>
      <c r="G614" s="525" t="str">
        <f t="shared" si="24"/>
        <v>项</v>
      </c>
    </row>
    <row r="615" ht="36" customHeight="1" spans="1:7">
      <c r="A615" s="509" t="s">
        <v>1146</v>
      </c>
      <c r="B615" s="507" t="s">
        <v>1147</v>
      </c>
      <c r="C615" s="544">
        <v>604</v>
      </c>
      <c r="D615" s="542">
        <v>1771</v>
      </c>
      <c r="E615" s="543">
        <f t="shared" si="22"/>
        <v>1.93211920529801</v>
      </c>
      <c r="F615" s="538" t="str">
        <f t="shared" si="23"/>
        <v>是</v>
      </c>
      <c r="G615" s="525" t="str">
        <f t="shared" si="24"/>
        <v>项</v>
      </c>
    </row>
    <row r="616" ht="36" customHeight="1" spans="1:7">
      <c r="A616" s="509" t="s">
        <v>1148</v>
      </c>
      <c r="B616" s="507" t="s">
        <v>1149</v>
      </c>
      <c r="C616" s="544">
        <v>22</v>
      </c>
      <c r="D616" s="542">
        <v>20</v>
      </c>
      <c r="E616" s="543">
        <f t="shared" si="22"/>
        <v>-0.0909090909090909</v>
      </c>
      <c r="F616" s="538" t="str">
        <f t="shared" si="23"/>
        <v>是</v>
      </c>
      <c r="G616" s="525" t="str">
        <f t="shared" si="24"/>
        <v>项</v>
      </c>
    </row>
    <row r="617" ht="36" customHeight="1" spans="1:7">
      <c r="A617" s="509" t="s">
        <v>1150</v>
      </c>
      <c r="B617" s="507" t="s">
        <v>1151</v>
      </c>
      <c r="C617" s="544">
        <v>1877</v>
      </c>
      <c r="D617" s="542">
        <v>141</v>
      </c>
      <c r="E617" s="543">
        <f t="shared" si="22"/>
        <v>-0.924880127863612</v>
      </c>
      <c r="F617" s="538" t="str">
        <f t="shared" si="23"/>
        <v>是</v>
      </c>
      <c r="G617" s="525" t="str">
        <f t="shared" si="24"/>
        <v>项</v>
      </c>
    </row>
    <row r="618" ht="36" customHeight="1" spans="1:7">
      <c r="A618" s="509" t="s">
        <v>1152</v>
      </c>
      <c r="B618" s="507" t="s">
        <v>1153</v>
      </c>
      <c r="C618" s="544"/>
      <c r="D618" s="542"/>
      <c r="E618" s="543"/>
      <c r="F618" s="538" t="str">
        <f t="shared" si="23"/>
        <v>否</v>
      </c>
      <c r="G618" s="525" t="str">
        <f t="shared" si="24"/>
        <v>项</v>
      </c>
    </row>
    <row r="619" ht="36" customHeight="1" spans="1:7">
      <c r="A619" s="534" t="s">
        <v>1154</v>
      </c>
      <c r="B619" s="535" t="s">
        <v>1155</v>
      </c>
      <c r="C619" s="536">
        <v>1309</v>
      </c>
      <c r="D619" s="540">
        <v>1176</v>
      </c>
      <c r="E619" s="537">
        <f t="shared" si="22"/>
        <v>-0.101604278074866</v>
      </c>
      <c r="F619" s="538" t="str">
        <f t="shared" si="23"/>
        <v>是</v>
      </c>
      <c r="G619" s="525" t="str">
        <f t="shared" si="24"/>
        <v>款</v>
      </c>
    </row>
    <row r="620" ht="36" customHeight="1" spans="1:7">
      <c r="A620" s="509" t="s">
        <v>1156</v>
      </c>
      <c r="B620" s="507" t="s">
        <v>143</v>
      </c>
      <c r="C620" s="544">
        <v>271</v>
      </c>
      <c r="D620" s="542">
        <v>213</v>
      </c>
      <c r="E620" s="543">
        <f t="shared" si="22"/>
        <v>-0.214022140221402</v>
      </c>
      <c r="F620" s="538" t="str">
        <f t="shared" si="23"/>
        <v>是</v>
      </c>
      <c r="G620" s="525" t="str">
        <f t="shared" si="24"/>
        <v>项</v>
      </c>
    </row>
    <row r="621" ht="36" customHeight="1" spans="1:7">
      <c r="A621" s="509" t="s">
        <v>1157</v>
      </c>
      <c r="B621" s="507" t="s">
        <v>145</v>
      </c>
      <c r="C621" s="544">
        <v>47</v>
      </c>
      <c r="D621" s="542">
        <v>15</v>
      </c>
      <c r="E621" s="543">
        <f t="shared" si="22"/>
        <v>-0.680851063829787</v>
      </c>
      <c r="F621" s="538" t="str">
        <f t="shared" si="23"/>
        <v>是</v>
      </c>
      <c r="G621" s="525" t="str">
        <f t="shared" si="24"/>
        <v>项</v>
      </c>
    </row>
    <row r="622" ht="36" customHeight="1" spans="1:7">
      <c r="A622" s="509" t="s">
        <v>1158</v>
      </c>
      <c r="B622" s="507" t="s">
        <v>147</v>
      </c>
      <c r="C622" s="544"/>
      <c r="D622" s="542"/>
      <c r="E622" s="543"/>
      <c r="F622" s="538" t="str">
        <f t="shared" si="23"/>
        <v>否</v>
      </c>
      <c r="G622" s="525" t="str">
        <f t="shared" si="24"/>
        <v>项</v>
      </c>
    </row>
    <row r="623" ht="36" customHeight="1" spans="1:7">
      <c r="A623" s="509" t="s">
        <v>1159</v>
      </c>
      <c r="B623" s="507" t="s">
        <v>1160</v>
      </c>
      <c r="C623" s="544">
        <v>49</v>
      </c>
      <c r="D623" s="542">
        <v>85</v>
      </c>
      <c r="E623" s="543">
        <f t="shared" si="22"/>
        <v>0.73469387755102</v>
      </c>
      <c r="F623" s="538" t="str">
        <f t="shared" si="23"/>
        <v>是</v>
      </c>
      <c r="G623" s="525" t="str">
        <f t="shared" si="24"/>
        <v>项</v>
      </c>
    </row>
    <row r="624" ht="36" customHeight="1" spans="1:7">
      <c r="A624" s="509" t="s">
        <v>1161</v>
      </c>
      <c r="B624" s="507" t="s">
        <v>1162</v>
      </c>
      <c r="C624" s="544">
        <v>79</v>
      </c>
      <c r="D624" s="542">
        <v>167</v>
      </c>
      <c r="E624" s="543">
        <f t="shared" si="22"/>
        <v>1.11392405063291</v>
      </c>
      <c r="F624" s="538" t="str">
        <f t="shared" si="23"/>
        <v>是</v>
      </c>
      <c r="G624" s="525" t="str">
        <f t="shared" si="24"/>
        <v>项</v>
      </c>
    </row>
    <row r="625" ht="36" customHeight="1" spans="1:7">
      <c r="A625" s="509" t="s">
        <v>1163</v>
      </c>
      <c r="B625" s="507" t="s">
        <v>1164</v>
      </c>
      <c r="C625" s="544">
        <v>20</v>
      </c>
      <c r="D625" s="542"/>
      <c r="E625" s="543">
        <f t="shared" si="22"/>
        <v>-1</v>
      </c>
      <c r="F625" s="538" t="str">
        <f t="shared" si="23"/>
        <v>是</v>
      </c>
      <c r="G625" s="525" t="str">
        <f t="shared" si="24"/>
        <v>项</v>
      </c>
    </row>
    <row r="626" ht="36" customHeight="1" spans="1:7">
      <c r="A626" s="509" t="s">
        <v>1165</v>
      </c>
      <c r="B626" s="507" t="s">
        <v>1166</v>
      </c>
      <c r="C626" s="544">
        <v>843</v>
      </c>
      <c r="D626" s="542">
        <v>696</v>
      </c>
      <c r="E626" s="543">
        <f t="shared" si="22"/>
        <v>-0.174377224199288</v>
      </c>
      <c r="F626" s="538" t="str">
        <f t="shared" si="23"/>
        <v>是</v>
      </c>
      <c r="G626" s="525" t="str">
        <f t="shared" si="24"/>
        <v>项</v>
      </c>
    </row>
    <row r="627" ht="36" customHeight="1" spans="1:7">
      <c r="A627" s="509" t="s">
        <v>1167</v>
      </c>
      <c r="B627" s="507" t="s">
        <v>1168</v>
      </c>
      <c r="C627" s="544"/>
      <c r="D627" s="542"/>
      <c r="E627" s="537"/>
      <c r="F627" s="538" t="str">
        <f t="shared" si="23"/>
        <v>否</v>
      </c>
      <c r="G627" s="525" t="str">
        <f t="shared" si="24"/>
        <v>项</v>
      </c>
    </row>
    <row r="628" ht="36" customHeight="1" spans="1:7">
      <c r="A628" s="534" t="s">
        <v>1169</v>
      </c>
      <c r="B628" s="535" t="s">
        <v>1170</v>
      </c>
      <c r="C628" s="536">
        <v>93</v>
      </c>
      <c r="D628" s="540">
        <v>64</v>
      </c>
      <c r="E628" s="537">
        <f t="shared" si="22"/>
        <v>-0.311827956989247</v>
      </c>
      <c r="F628" s="538" t="str">
        <f t="shared" si="23"/>
        <v>是</v>
      </c>
      <c r="G628" s="525" t="str">
        <f t="shared" si="24"/>
        <v>款</v>
      </c>
    </row>
    <row r="629" ht="36" customHeight="1" spans="1:7">
      <c r="A629" s="509" t="s">
        <v>1171</v>
      </c>
      <c r="B629" s="507" t="s">
        <v>143</v>
      </c>
      <c r="C629" s="544">
        <v>85</v>
      </c>
      <c r="D629" s="542">
        <v>61</v>
      </c>
      <c r="E629" s="543">
        <f t="shared" si="22"/>
        <v>-0.282352941176471</v>
      </c>
      <c r="F629" s="538" t="str">
        <f t="shared" si="23"/>
        <v>是</v>
      </c>
      <c r="G629" s="525" t="str">
        <f t="shared" si="24"/>
        <v>项</v>
      </c>
    </row>
    <row r="630" ht="36" customHeight="1" spans="1:7">
      <c r="A630" s="509" t="s">
        <v>1172</v>
      </c>
      <c r="B630" s="507" t="s">
        <v>145</v>
      </c>
      <c r="C630" s="544">
        <v>8</v>
      </c>
      <c r="D630" s="542">
        <v>3</v>
      </c>
      <c r="E630" s="543">
        <f t="shared" si="22"/>
        <v>-0.625</v>
      </c>
      <c r="F630" s="538" t="str">
        <f t="shared" si="23"/>
        <v>是</v>
      </c>
      <c r="G630" s="525" t="str">
        <f t="shared" si="24"/>
        <v>项</v>
      </c>
    </row>
    <row r="631" ht="36" customHeight="1" spans="1:7">
      <c r="A631" s="509" t="s">
        <v>1173</v>
      </c>
      <c r="B631" s="507" t="s">
        <v>147</v>
      </c>
      <c r="C631" s="544"/>
      <c r="D631" s="542"/>
      <c r="E631" s="537"/>
      <c r="F631" s="538" t="str">
        <f t="shared" si="23"/>
        <v>否</v>
      </c>
      <c r="G631" s="525" t="str">
        <f t="shared" si="24"/>
        <v>项</v>
      </c>
    </row>
    <row r="632" ht="36" customHeight="1" spans="1:7">
      <c r="A632" s="509" t="s">
        <v>1174</v>
      </c>
      <c r="B632" s="507" t="s">
        <v>1175</v>
      </c>
      <c r="C632" s="544"/>
      <c r="D632" s="542"/>
      <c r="E632" s="537"/>
      <c r="F632" s="538" t="str">
        <f t="shared" si="23"/>
        <v>否</v>
      </c>
      <c r="G632" s="525" t="str">
        <f t="shared" si="24"/>
        <v>项</v>
      </c>
    </row>
    <row r="633" ht="36" customHeight="1" spans="1:7">
      <c r="A633" s="534" t="s">
        <v>1176</v>
      </c>
      <c r="B633" s="535" t="s">
        <v>1177</v>
      </c>
      <c r="C633" s="536">
        <v>7789</v>
      </c>
      <c r="D633" s="540">
        <v>7755</v>
      </c>
      <c r="E633" s="537">
        <f t="shared" si="22"/>
        <v>-0.00436513031197843</v>
      </c>
      <c r="F633" s="538" t="str">
        <f t="shared" si="23"/>
        <v>是</v>
      </c>
      <c r="G633" s="525" t="str">
        <f t="shared" si="24"/>
        <v>款</v>
      </c>
    </row>
    <row r="634" ht="36" customHeight="1" spans="1:7">
      <c r="A634" s="509" t="s">
        <v>1178</v>
      </c>
      <c r="B634" s="507" t="s">
        <v>1179</v>
      </c>
      <c r="C634" s="544">
        <v>856</v>
      </c>
      <c r="D634" s="542">
        <v>930</v>
      </c>
      <c r="E634" s="543">
        <f t="shared" si="22"/>
        <v>0.0864485981308411</v>
      </c>
      <c r="F634" s="538" t="str">
        <f t="shared" si="23"/>
        <v>是</v>
      </c>
      <c r="G634" s="525" t="str">
        <f t="shared" si="24"/>
        <v>项</v>
      </c>
    </row>
    <row r="635" ht="36" customHeight="1" spans="1:7">
      <c r="A635" s="509" t="s">
        <v>1180</v>
      </c>
      <c r="B635" s="507" t="s">
        <v>1181</v>
      </c>
      <c r="C635" s="544">
        <v>6933</v>
      </c>
      <c r="D635" s="542">
        <v>6825</v>
      </c>
      <c r="E635" s="543">
        <f t="shared" si="22"/>
        <v>-0.0155776720034617</v>
      </c>
      <c r="F635" s="538" t="str">
        <f t="shared" si="23"/>
        <v>是</v>
      </c>
      <c r="G635" s="525" t="str">
        <f t="shared" si="24"/>
        <v>项</v>
      </c>
    </row>
    <row r="636" ht="36" customHeight="1" spans="1:7">
      <c r="A636" s="534" t="s">
        <v>1182</v>
      </c>
      <c r="B636" s="535" t="s">
        <v>1183</v>
      </c>
      <c r="C636" s="536">
        <v>439</v>
      </c>
      <c r="D636" s="540">
        <v>428</v>
      </c>
      <c r="E636" s="537">
        <f t="shared" si="22"/>
        <v>-0.0250569476082005</v>
      </c>
      <c r="F636" s="538" t="str">
        <f t="shared" si="23"/>
        <v>是</v>
      </c>
      <c r="G636" s="525" t="str">
        <f t="shared" si="24"/>
        <v>款</v>
      </c>
    </row>
    <row r="637" ht="36" customHeight="1" spans="1:7">
      <c r="A637" s="509" t="s">
        <v>1184</v>
      </c>
      <c r="B637" s="507" t="s">
        <v>1185</v>
      </c>
      <c r="C637" s="544">
        <v>324</v>
      </c>
      <c r="D637" s="542">
        <v>382</v>
      </c>
      <c r="E637" s="543">
        <f t="shared" si="22"/>
        <v>0.179012345679012</v>
      </c>
      <c r="F637" s="538" t="str">
        <f t="shared" si="23"/>
        <v>是</v>
      </c>
      <c r="G637" s="525" t="str">
        <f t="shared" si="24"/>
        <v>项</v>
      </c>
    </row>
    <row r="638" ht="36" customHeight="1" spans="1:7">
      <c r="A638" s="509" t="s">
        <v>1186</v>
      </c>
      <c r="B638" s="507" t="s">
        <v>1187</v>
      </c>
      <c r="C638" s="544">
        <v>115</v>
      </c>
      <c r="D638" s="542">
        <v>46</v>
      </c>
      <c r="E638" s="543">
        <f t="shared" si="22"/>
        <v>-0.6</v>
      </c>
      <c r="F638" s="538" t="str">
        <f t="shared" si="23"/>
        <v>是</v>
      </c>
      <c r="G638" s="525" t="str">
        <f t="shared" si="24"/>
        <v>项</v>
      </c>
    </row>
    <row r="639" ht="36" customHeight="1" spans="1:7">
      <c r="A639" s="534" t="s">
        <v>1188</v>
      </c>
      <c r="B639" s="535" t="s">
        <v>1189</v>
      </c>
      <c r="C639" s="536">
        <v>1344</v>
      </c>
      <c r="D639" s="540">
        <v>1476</v>
      </c>
      <c r="E639" s="537">
        <f t="shared" si="22"/>
        <v>0.0982142857142857</v>
      </c>
      <c r="F639" s="538" t="str">
        <f t="shared" si="23"/>
        <v>是</v>
      </c>
      <c r="G639" s="525" t="str">
        <f t="shared" si="24"/>
        <v>款</v>
      </c>
    </row>
    <row r="640" ht="36" customHeight="1" spans="1:7">
      <c r="A640" s="509" t="s">
        <v>1190</v>
      </c>
      <c r="B640" s="507" t="s">
        <v>1191</v>
      </c>
      <c r="C640" s="544">
        <v>65</v>
      </c>
      <c r="D640" s="542">
        <v>86</v>
      </c>
      <c r="E640" s="543">
        <f t="shared" si="22"/>
        <v>0.323076923076923</v>
      </c>
      <c r="F640" s="538" t="str">
        <f t="shared" si="23"/>
        <v>是</v>
      </c>
      <c r="G640" s="525" t="str">
        <f t="shared" si="24"/>
        <v>项</v>
      </c>
    </row>
    <row r="641" ht="36" customHeight="1" spans="1:7">
      <c r="A641" s="509" t="s">
        <v>1192</v>
      </c>
      <c r="B641" s="507" t="s">
        <v>1193</v>
      </c>
      <c r="C641" s="544">
        <v>1279</v>
      </c>
      <c r="D641" s="542">
        <v>1390</v>
      </c>
      <c r="E641" s="543">
        <f t="shared" si="22"/>
        <v>0.0867865519937451</v>
      </c>
      <c r="F641" s="538" t="str">
        <f t="shared" si="23"/>
        <v>是</v>
      </c>
      <c r="G641" s="525" t="str">
        <f t="shared" si="24"/>
        <v>项</v>
      </c>
    </row>
    <row r="642" ht="36" customHeight="1" spans="1:7">
      <c r="A642" s="534" t="s">
        <v>1194</v>
      </c>
      <c r="B642" s="535" t="s">
        <v>1195</v>
      </c>
      <c r="C642" s="540"/>
      <c r="D642" s="540"/>
      <c r="E642" s="537"/>
      <c r="F642" s="538" t="str">
        <f t="shared" si="23"/>
        <v>否</v>
      </c>
      <c r="G642" s="525" t="str">
        <f t="shared" si="24"/>
        <v>款</v>
      </c>
    </row>
    <row r="643" ht="36" customHeight="1" spans="1:7">
      <c r="A643" s="509" t="s">
        <v>1196</v>
      </c>
      <c r="B643" s="507" t="s">
        <v>1197</v>
      </c>
      <c r="C643" s="542"/>
      <c r="D643" s="542"/>
      <c r="E643" s="537"/>
      <c r="F643" s="538" t="str">
        <f t="shared" si="23"/>
        <v>否</v>
      </c>
      <c r="G643" s="525" t="str">
        <f t="shared" si="24"/>
        <v>项</v>
      </c>
    </row>
    <row r="644" ht="36" customHeight="1" spans="1:7">
      <c r="A644" s="509" t="s">
        <v>1198</v>
      </c>
      <c r="B644" s="507" t="s">
        <v>1199</v>
      </c>
      <c r="C644" s="542"/>
      <c r="D644" s="542"/>
      <c r="E644" s="537"/>
      <c r="F644" s="538" t="str">
        <f t="shared" si="23"/>
        <v>否</v>
      </c>
      <c r="G644" s="525" t="str">
        <f t="shared" si="24"/>
        <v>项</v>
      </c>
    </row>
    <row r="645" ht="36" customHeight="1" spans="1:7">
      <c r="A645" s="534" t="s">
        <v>1200</v>
      </c>
      <c r="B645" s="535" t="s">
        <v>1201</v>
      </c>
      <c r="C645" s="540">
        <v>92</v>
      </c>
      <c r="D645" s="540">
        <v>150</v>
      </c>
      <c r="E645" s="537">
        <f t="shared" si="22"/>
        <v>0.630434782608696</v>
      </c>
      <c r="F645" s="538" t="str">
        <f t="shared" si="23"/>
        <v>是</v>
      </c>
      <c r="G645" s="525" t="str">
        <f t="shared" si="24"/>
        <v>款</v>
      </c>
    </row>
    <row r="646" ht="36" customHeight="1" spans="1:7">
      <c r="A646" s="509" t="s">
        <v>1202</v>
      </c>
      <c r="B646" s="507" t="s">
        <v>1203</v>
      </c>
      <c r="C646" s="544">
        <v>8</v>
      </c>
      <c r="D646" s="542">
        <v>114</v>
      </c>
      <c r="E646" s="543">
        <f t="shared" si="22"/>
        <v>13.25</v>
      </c>
      <c r="F646" s="538" t="str">
        <f t="shared" si="23"/>
        <v>是</v>
      </c>
      <c r="G646" s="525" t="str">
        <f t="shared" si="24"/>
        <v>项</v>
      </c>
    </row>
    <row r="647" ht="36" customHeight="1" spans="1:7">
      <c r="A647" s="509" t="s">
        <v>1204</v>
      </c>
      <c r="B647" s="507" t="s">
        <v>1205</v>
      </c>
      <c r="C647" s="544">
        <v>84</v>
      </c>
      <c r="D647" s="542">
        <v>36</v>
      </c>
      <c r="E647" s="543">
        <f t="shared" si="22"/>
        <v>-0.571428571428571</v>
      </c>
      <c r="F647" s="538" t="str">
        <f t="shared" ref="F647:F710" si="25">IF(LEN(A647)=3,"是",IF(B647&lt;&gt;"",IF(SUM(C647:D647)&lt;&gt;0,"是","否"),"是"))</f>
        <v>是</v>
      </c>
      <c r="G647" s="525" t="str">
        <f t="shared" ref="G647:G710" si="26">IF(LEN(A647)=3,"类",IF(LEN(A647)=5,"款","项"))</f>
        <v>项</v>
      </c>
    </row>
    <row r="648" ht="36" customHeight="1" spans="1:7">
      <c r="A648" s="534" t="s">
        <v>1206</v>
      </c>
      <c r="B648" s="535" t="s">
        <v>1207</v>
      </c>
      <c r="C648" s="536">
        <v>8626</v>
      </c>
      <c r="D648" s="540">
        <v>9423</v>
      </c>
      <c r="E648" s="537">
        <f t="shared" si="22"/>
        <v>0.0923950846278692</v>
      </c>
      <c r="F648" s="538" t="str">
        <f t="shared" si="25"/>
        <v>是</v>
      </c>
      <c r="G648" s="525" t="str">
        <f t="shared" si="26"/>
        <v>款</v>
      </c>
    </row>
    <row r="649" ht="36" customHeight="1" spans="1:7">
      <c r="A649" s="509" t="s">
        <v>1208</v>
      </c>
      <c r="B649" s="507" t="s">
        <v>1209</v>
      </c>
      <c r="C649" s="544"/>
      <c r="D649" s="542"/>
      <c r="E649" s="537"/>
      <c r="F649" s="538" t="str">
        <f t="shared" si="25"/>
        <v>否</v>
      </c>
      <c r="G649" s="525" t="str">
        <f t="shared" si="26"/>
        <v>项</v>
      </c>
    </row>
    <row r="650" ht="36" customHeight="1" spans="1:7">
      <c r="A650" s="509" t="s">
        <v>1210</v>
      </c>
      <c r="B650" s="507" t="s">
        <v>1211</v>
      </c>
      <c r="C650" s="544">
        <v>8626</v>
      </c>
      <c r="D650" s="542">
        <v>9423</v>
      </c>
      <c r="E650" s="543">
        <f>(D650-C650)/C650</f>
        <v>0.0923950846278692</v>
      </c>
      <c r="F650" s="538" t="str">
        <f t="shared" si="25"/>
        <v>是</v>
      </c>
      <c r="G650" s="525" t="str">
        <f t="shared" si="26"/>
        <v>项</v>
      </c>
    </row>
    <row r="651" ht="36" customHeight="1" spans="1:7">
      <c r="A651" s="509" t="s">
        <v>1212</v>
      </c>
      <c r="B651" s="507" t="s">
        <v>1213</v>
      </c>
      <c r="C651" s="542"/>
      <c r="D651" s="542"/>
      <c r="E651" s="537"/>
      <c r="F651" s="538" t="str">
        <f t="shared" si="25"/>
        <v>否</v>
      </c>
      <c r="G651" s="525" t="str">
        <f t="shared" si="26"/>
        <v>项</v>
      </c>
    </row>
    <row r="652" ht="36" customHeight="1" spans="1:7">
      <c r="A652" s="534" t="s">
        <v>1214</v>
      </c>
      <c r="B652" s="535" t="s">
        <v>1215</v>
      </c>
      <c r="C652" s="540"/>
      <c r="D652" s="540"/>
      <c r="E652" s="537"/>
      <c r="F652" s="538" t="str">
        <f t="shared" si="25"/>
        <v>否</v>
      </c>
      <c r="G652" s="525" t="str">
        <f t="shared" si="26"/>
        <v>款</v>
      </c>
    </row>
    <row r="653" ht="36" customHeight="1" spans="1:7">
      <c r="A653" s="509" t="s">
        <v>1216</v>
      </c>
      <c r="B653" s="507" t="s">
        <v>1217</v>
      </c>
      <c r="C653" s="542"/>
      <c r="D653" s="542"/>
      <c r="E653" s="537"/>
      <c r="F653" s="538" t="str">
        <f t="shared" si="25"/>
        <v>否</v>
      </c>
      <c r="G653" s="525" t="str">
        <f t="shared" si="26"/>
        <v>项</v>
      </c>
    </row>
    <row r="654" ht="36" customHeight="1" spans="1:7">
      <c r="A654" s="509" t="s">
        <v>1218</v>
      </c>
      <c r="B654" s="507" t="s">
        <v>1219</v>
      </c>
      <c r="C654" s="542"/>
      <c r="D654" s="542"/>
      <c r="E654" s="537"/>
      <c r="F654" s="538" t="str">
        <f t="shared" si="25"/>
        <v>否</v>
      </c>
      <c r="G654" s="525" t="str">
        <f t="shared" si="26"/>
        <v>项</v>
      </c>
    </row>
    <row r="655" ht="36" customHeight="1" spans="1:7">
      <c r="A655" s="509" t="s">
        <v>1220</v>
      </c>
      <c r="B655" s="507" t="s">
        <v>1221</v>
      </c>
      <c r="C655" s="542"/>
      <c r="D655" s="542"/>
      <c r="E655" s="537"/>
      <c r="F655" s="538" t="str">
        <f t="shared" si="25"/>
        <v>否</v>
      </c>
      <c r="G655" s="525" t="str">
        <f t="shared" si="26"/>
        <v>项</v>
      </c>
    </row>
    <row r="656" ht="36" customHeight="1" spans="1:7">
      <c r="A656" s="509" t="s">
        <v>1222</v>
      </c>
      <c r="B656" s="507" t="s">
        <v>1223</v>
      </c>
      <c r="C656" s="542"/>
      <c r="D656" s="542"/>
      <c r="E656" s="537"/>
      <c r="F656" s="538" t="str">
        <f t="shared" si="25"/>
        <v>否</v>
      </c>
      <c r="G656" s="525" t="str">
        <f t="shared" si="26"/>
        <v>项</v>
      </c>
    </row>
    <row r="657" ht="36" customHeight="1" spans="1:7">
      <c r="A657" s="534" t="s">
        <v>1224</v>
      </c>
      <c r="B657" s="535" t="s">
        <v>1225</v>
      </c>
      <c r="C657" s="536">
        <v>340</v>
      </c>
      <c r="D657" s="540">
        <v>304</v>
      </c>
      <c r="E657" s="537">
        <f>(D657-C657)/C657</f>
        <v>-0.105882352941176</v>
      </c>
      <c r="F657" s="538" t="str">
        <f t="shared" si="25"/>
        <v>是</v>
      </c>
      <c r="G657" s="525" t="str">
        <f t="shared" si="26"/>
        <v>款</v>
      </c>
    </row>
    <row r="658" ht="36" customHeight="1" spans="1:7">
      <c r="A658" s="509" t="s">
        <v>1226</v>
      </c>
      <c r="B658" s="507" t="s">
        <v>143</v>
      </c>
      <c r="C658" s="544">
        <v>249</v>
      </c>
      <c r="D658" s="542">
        <v>223</v>
      </c>
      <c r="E658" s="543">
        <f>(D658-C658)/C658</f>
        <v>-0.104417670682731</v>
      </c>
      <c r="F658" s="538" t="str">
        <f t="shared" si="25"/>
        <v>是</v>
      </c>
      <c r="G658" s="525" t="str">
        <f t="shared" si="26"/>
        <v>项</v>
      </c>
    </row>
    <row r="659" ht="36" customHeight="1" spans="1:7">
      <c r="A659" s="509" t="s">
        <v>1227</v>
      </c>
      <c r="B659" s="507" t="s">
        <v>145</v>
      </c>
      <c r="C659" s="544">
        <v>53</v>
      </c>
      <c r="D659" s="542">
        <v>39</v>
      </c>
      <c r="E659" s="543">
        <f>(D659-C659)/C659</f>
        <v>-0.264150943396226</v>
      </c>
      <c r="F659" s="538" t="str">
        <f t="shared" si="25"/>
        <v>是</v>
      </c>
      <c r="G659" s="525" t="str">
        <f t="shared" si="26"/>
        <v>项</v>
      </c>
    </row>
    <row r="660" ht="36" customHeight="1" spans="1:7">
      <c r="A660" s="509" t="s">
        <v>1228</v>
      </c>
      <c r="B660" s="507" t="s">
        <v>147</v>
      </c>
      <c r="C660" s="544"/>
      <c r="D660" s="542"/>
      <c r="E660" s="543"/>
      <c r="F660" s="538" t="str">
        <f t="shared" si="25"/>
        <v>否</v>
      </c>
      <c r="G660" s="525" t="str">
        <f t="shared" si="26"/>
        <v>项</v>
      </c>
    </row>
    <row r="661" ht="36" customHeight="1" spans="1:7">
      <c r="A661" s="509" t="s">
        <v>1229</v>
      </c>
      <c r="B661" s="507" t="s">
        <v>1230</v>
      </c>
      <c r="C661" s="544">
        <v>38</v>
      </c>
      <c r="D661" s="542">
        <v>42</v>
      </c>
      <c r="E661" s="543">
        <f>(D661-C661)/C661</f>
        <v>0.105263157894737</v>
      </c>
      <c r="F661" s="538" t="str">
        <f t="shared" si="25"/>
        <v>是</v>
      </c>
      <c r="G661" s="525" t="str">
        <f t="shared" si="26"/>
        <v>项</v>
      </c>
    </row>
    <row r="662" ht="36" customHeight="1" spans="1:7">
      <c r="A662" s="509" t="s">
        <v>1231</v>
      </c>
      <c r="B662" s="507" t="s">
        <v>1232</v>
      </c>
      <c r="C662" s="544"/>
      <c r="D662" s="542"/>
      <c r="E662" s="537"/>
      <c r="F662" s="538" t="str">
        <f t="shared" si="25"/>
        <v>否</v>
      </c>
      <c r="G662" s="525" t="str">
        <f t="shared" si="26"/>
        <v>项</v>
      </c>
    </row>
    <row r="663" ht="36" customHeight="1" spans="1:7">
      <c r="A663" s="509" t="s">
        <v>1233</v>
      </c>
      <c r="B663" s="507" t="s">
        <v>161</v>
      </c>
      <c r="C663" s="544"/>
      <c r="D663" s="542"/>
      <c r="E663" s="537"/>
      <c r="F663" s="538" t="str">
        <f t="shared" si="25"/>
        <v>否</v>
      </c>
      <c r="G663" s="525" t="str">
        <f t="shared" si="26"/>
        <v>项</v>
      </c>
    </row>
    <row r="664" ht="36" customHeight="1" spans="1:7">
      <c r="A664" s="509" t="s">
        <v>1234</v>
      </c>
      <c r="B664" s="507" t="s">
        <v>1235</v>
      </c>
      <c r="C664" s="544"/>
      <c r="D664" s="542"/>
      <c r="E664" s="537"/>
      <c r="F664" s="538" t="str">
        <f t="shared" si="25"/>
        <v>否</v>
      </c>
      <c r="G664" s="525" t="str">
        <f t="shared" si="26"/>
        <v>项</v>
      </c>
    </row>
    <row r="665" ht="36" customHeight="1" spans="1:7">
      <c r="A665" s="534" t="s">
        <v>1236</v>
      </c>
      <c r="B665" s="535" t="s">
        <v>1237</v>
      </c>
      <c r="C665" s="536">
        <v>107</v>
      </c>
      <c r="D665" s="540">
        <v>120</v>
      </c>
      <c r="E665" s="537">
        <f>(D665-C665)/C665</f>
        <v>0.121495327102804</v>
      </c>
      <c r="F665" s="538" t="str">
        <f t="shared" si="25"/>
        <v>是</v>
      </c>
      <c r="G665" s="525" t="str">
        <f t="shared" si="26"/>
        <v>款</v>
      </c>
    </row>
    <row r="666" ht="36" customHeight="1" spans="1:7">
      <c r="A666" s="509" t="s">
        <v>1238</v>
      </c>
      <c r="B666" s="507" t="s">
        <v>1239</v>
      </c>
      <c r="C666" s="544">
        <v>107</v>
      </c>
      <c r="D666" s="542">
        <v>120</v>
      </c>
      <c r="E666" s="543">
        <f>(D666-C666)/C666</f>
        <v>0.121495327102804</v>
      </c>
      <c r="F666" s="538" t="str">
        <f t="shared" si="25"/>
        <v>是</v>
      </c>
      <c r="G666" s="525" t="str">
        <f t="shared" si="26"/>
        <v>项</v>
      </c>
    </row>
    <row r="667" ht="36" customHeight="1" spans="1:7">
      <c r="A667" s="509" t="s">
        <v>1240</v>
      </c>
      <c r="B667" s="507" t="s">
        <v>1241</v>
      </c>
      <c r="C667" s="542"/>
      <c r="D667" s="542"/>
      <c r="E667" s="537"/>
      <c r="F667" s="538" t="str">
        <f t="shared" si="25"/>
        <v>否</v>
      </c>
      <c r="G667" s="525" t="str">
        <f t="shared" si="26"/>
        <v>项</v>
      </c>
    </row>
    <row r="668" ht="36" customHeight="1" spans="1:7">
      <c r="A668" s="534" t="s">
        <v>1242</v>
      </c>
      <c r="B668" s="535" t="s">
        <v>1243</v>
      </c>
      <c r="C668" s="540">
        <v>365</v>
      </c>
      <c r="D668" s="540">
        <v>401</v>
      </c>
      <c r="E668" s="537">
        <f>(D668-C668)/C668</f>
        <v>0.0986301369863014</v>
      </c>
      <c r="F668" s="538" t="str">
        <f t="shared" si="25"/>
        <v>是</v>
      </c>
      <c r="G668" s="525" t="str">
        <f t="shared" si="26"/>
        <v>款</v>
      </c>
    </row>
    <row r="669" ht="36" customHeight="1" spans="1:7">
      <c r="A669" s="507">
        <v>2089999</v>
      </c>
      <c r="B669" s="507" t="s">
        <v>1244</v>
      </c>
      <c r="C669" s="542">
        <v>365</v>
      </c>
      <c r="D669" s="542">
        <v>401</v>
      </c>
      <c r="E669" s="543">
        <f>(D669-C669)/C669</f>
        <v>0.0986301369863014</v>
      </c>
      <c r="F669" s="538" t="str">
        <f t="shared" si="25"/>
        <v>是</v>
      </c>
      <c r="G669" s="525" t="str">
        <f t="shared" si="26"/>
        <v>项</v>
      </c>
    </row>
    <row r="670" ht="36" customHeight="1" spans="1:7">
      <c r="A670" s="535" t="s">
        <v>1245</v>
      </c>
      <c r="B670" s="553" t="s">
        <v>525</v>
      </c>
      <c r="C670" s="555"/>
      <c r="D670" s="555"/>
      <c r="E670" s="537"/>
      <c r="F670" s="538" t="str">
        <f t="shared" si="25"/>
        <v>否</v>
      </c>
      <c r="G670" s="525" t="str">
        <f t="shared" si="26"/>
        <v>项</v>
      </c>
    </row>
    <row r="671" ht="36" customHeight="1" spans="1:7">
      <c r="A671" s="535" t="s">
        <v>1246</v>
      </c>
      <c r="B671" s="553" t="s">
        <v>1247</v>
      </c>
      <c r="C671" s="555"/>
      <c r="D671" s="555"/>
      <c r="E671" s="537"/>
      <c r="F671" s="538" t="str">
        <f t="shared" si="25"/>
        <v>否</v>
      </c>
      <c r="G671" s="525" t="str">
        <f t="shared" si="26"/>
        <v>项</v>
      </c>
    </row>
    <row r="672" ht="36" customHeight="1" spans="1:7">
      <c r="A672" s="534" t="s">
        <v>87</v>
      </c>
      <c r="B672" s="535" t="s">
        <v>88</v>
      </c>
      <c r="C672" s="540">
        <f>C673+C678+C692+C696+C708+C712+C717+C721+C725+C728+C737+C739+C741</f>
        <v>41661</v>
      </c>
      <c r="D672" s="540">
        <f>D673+D678+D692+D696+D708+D712+D717+D721+D725+D728+D737+D739+D741</f>
        <v>27953</v>
      </c>
      <c r="E672" s="537">
        <f>(D672-C672)/C672</f>
        <v>-0.329036748997864</v>
      </c>
      <c r="F672" s="538" t="str">
        <f t="shared" si="25"/>
        <v>是</v>
      </c>
      <c r="G672" s="525" t="str">
        <f t="shared" si="26"/>
        <v>类</v>
      </c>
    </row>
    <row r="673" ht="36" customHeight="1" spans="1:7">
      <c r="A673" s="534" t="s">
        <v>1248</v>
      </c>
      <c r="B673" s="535" t="s">
        <v>1249</v>
      </c>
      <c r="C673" s="536">
        <v>604</v>
      </c>
      <c r="D673" s="540">
        <v>544</v>
      </c>
      <c r="E673" s="537">
        <f>(D673-C673)/C673</f>
        <v>-0.0993377483443709</v>
      </c>
      <c r="F673" s="538" t="str">
        <f t="shared" si="25"/>
        <v>是</v>
      </c>
      <c r="G673" s="525" t="str">
        <f t="shared" si="26"/>
        <v>款</v>
      </c>
    </row>
    <row r="674" ht="36" customHeight="1" spans="1:7">
      <c r="A674" s="509" t="s">
        <v>1250</v>
      </c>
      <c r="B674" s="507" t="s">
        <v>143</v>
      </c>
      <c r="C674" s="544">
        <v>559</v>
      </c>
      <c r="D674" s="542">
        <v>513</v>
      </c>
      <c r="E674" s="543">
        <f>(D674-C674)/C674</f>
        <v>-0.0822898032200358</v>
      </c>
      <c r="F674" s="538" t="str">
        <f t="shared" si="25"/>
        <v>是</v>
      </c>
      <c r="G674" s="525" t="str">
        <f t="shared" si="26"/>
        <v>项</v>
      </c>
    </row>
    <row r="675" ht="36" customHeight="1" spans="1:7">
      <c r="A675" s="509" t="s">
        <v>1251</v>
      </c>
      <c r="B675" s="507" t="s">
        <v>145</v>
      </c>
      <c r="C675" s="544">
        <v>45</v>
      </c>
      <c r="D675" s="542">
        <v>31</v>
      </c>
      <c r="E675" s="543">
        <f>(D675-C675)/C675</f>
        <v>-0.311111111111111</v>
      </c>
      <c r="F675" s="538" t="str">
        <f t="shared" si="25"/>
        <v>是</v>
      </c>
      <c r="G675" s="525" t="str">
        <f t="shared" si="26"/>
        <v>项</v>
      </c>
    </row>
    <row r="676" ht="36" customHeight="1" spans="1:7">
      <c r="A676" s="509" t="s">
        <v>1252</v>
      </c>
      <c r="B676" s="507" t="s">
        <v>147</v>
      </c>
      <c r="C676" s="544"/>
      <c r="D676" s="542"/>
      <c r="E676" s="537"/>
      <c r="F676" s="538" t="str">
        <f t="shared" si="25"/>
        <v>否</v>
      </c>
      <c r="G676" s="525" t="str">
        <f t="shared" si="26"/>
        <v>项</v>
      </c>
    </row>
    <row r="677" ht="36" customHeight="1" spans="1:7">
      <c r="A677" s="509" t="s">
        <v>1253</v>
      </c>
      <c r="B677" s="507" t="s">
        <v>1254</v>
      </c>
      <c r="C677" s="544"/>
      <c r="D677" s="542"/>
      <c r="E677" s="537"/>
      <c r="F677" s="538" t="str">
        <f t="shared" si="25"/>
        <v>否</v>
      </c>
      <c r="G677" s="525" t="str">
        <f t="shared" si="26"/>
        <v>项</v>
      </c>
    </row>
    <row r="678" ht="36" customHeight="1" spans="1:7">
      <c r="A678" s="534" t="s">
        <v>1255</v>
      </c>
      <c r="B678" s="535" t="s">
        <v>1256</v>
      </c>
      <c r="C678" s="536">
        <v>5111</v>
      </c>
      <c r="D678" s="540">
        <v>3260</v>
      </c>
      <c r="E678" s="537">
        <f>(D678-C678)/C678</f>
        <v>-0.362160046957543</v>
      </c>
      <c r="F678" s="538" t="str">
        <f t="shared" si="25"/>
        <v>是</v>
      </c>
      <c r="G678" s="525" t="str">
        <f t="shared" si="26"/>
        <v>款</v>
      </c>
    </row>
    <row r="679" ht="36" customHeight="1" spans="1:7">
      <c r="A679" s="509" t="s">
        <v>1257</v>
      </c>
      <c r="B679" s="507" t="s">
        <v>1258</v>
      </c>
      <c r="C679" s="544">
        <v>4237</v>
      </c>
      <c r="D679" s="542">
        <v>2374</v>
      </c>
      <c r="E679" s="543">
        <f>(D679-C679)/C679</f>
        <v>-0.439697899457163</v>
      </c>
      <c r="F679" s="538" t="str">
        <f t="shared" si="25"/>
        <v>是</v>
      </c>
      <c r="G679" s="525" t="str">
        <f t="shared" si="26"/>
        <v>项</v>
      </c>
    </row>
    <row r="680" ht="36" customHeight="1" spans="1:7">
      <c r="A680" s="509" t="s">
        <v>1259</v>
      </c>
      <c r="B680" s="507" t="s">
        <v>1260</v>
      </c>
      <c r="C680" s="544">
        <v>869</v>
      </c>
      <c r="D680" s="542">
        <v>886</v>
      </c>
      <c r="E680" s="543">
        <f>(D680-C680)/C680</f>
        <v>0.0195627157652474</v>
      </c>
      <c r="F680" s="538" t="str">
        <f t="shared" si="25"/>
        <v>是</v>
      </c>
      <c r="G680" s="525" t="str">
        <f t="shared" si="26"/>
        <v>项</v>
      </c>
    </row>
    <row r="681" ht="36" customHeight="1" spans="1:7">
      <c r="A681" s="509" t="s">
        <v>1261</v>
      </c>
      <c r="B681" s="507" t="s">
        <v>1262</v>
      </c>
      <c r="C681" s="542"/>
      <c r="D681" s="542"/>
      <c r="E681" s="537"/>
      <c r="F681" s="538" t="str">
        <f t="shared" si="25"/>
        <v>否</v>
      </c>
      <c r="G681" s="525" t="str">
        <f t="shared" si="26"/>
        <v>项</v>
      </c>
    </row>
    <row r="682" ht="36" customHeight="1" spans="1:7">
      <c r="A682" s="509" t="s">
        <v>1263</v>
      </c>
      <c r="B682" s="507" t="s">
        <v>1264</v>
      </c>
      <c r="C682" s="542"/>
      <c r="D682" s="542"/>
      <c r="E682" s="537"/>
      <c r="F682" s="538" t="str">
        <f t="shared" si="25"/>
        <v>否</v>
      </c>
      <c r="G682" s="525" t="str">
        <f t="shared" si="26"/>
        <v>项</v>
      </c>
    </row>
    <row r="683" ht="36" customHeight="1" spans="1:7">
      <c r="A683" s="509" t="s">
        <v>1265</v>
      </c>
      <c r="B683" s="507" t="s">
        <v>1266</v>
      </c>
      <c r="C683" s="542"/>
      <c r="D683" s="542"/>
      <c r="E683" s="537"/>
      <c r="F683" s="538" t="str">
        <f t="shared" si="25"/>
        <v>否</v>
      </c>
      <c r="G683" s="525" t="str">
        <f t="shared" si="26"/>
        <v>项</v>
      </c>
    </row>
    <row r="684" ht="36" customHeight="1" spans="1:7">
      <c r="A684" s="509" t="s">
        <v>1267</v>
      </c>
      <c r="B684" s="507" t="s">
        <v>1268</v>
      </c>
      <c r="C684" s="542">
        <v>5</v>
      </c>
      <c r="D684" s="542"/>
      <c r="E684" s="543">
        <f>(D684-C684)/C684</f>
        <v>-1</v>
      </c>
      <c r="F684" s="538" t="str">
        <f t="shared" si="25"/>
        <v>是</v>
      </c>
      <c r="G684" s="525" t="str">
        <f t="shared" si="26"/>
        <v>项</v>
      </c>
    </row>
    <row r="685" ht="36" customHeight="1" spans="1:7">
      <c r="A685" s="509" t="s">
        <v>1269</v>
      </c>
      <c r="B685" s="507" t="s">
        <v>1270</v>
      </c>
      <c r="C685" s="542"/>
      <c r="D685" s="542"/>
      <c r="E685" s="537"/>
      <c r="F685" s="538" t="str">
        <f t="shared" si="25"/>
        <v>否</v>
      </c>
      <c r="G685" s="525" t="str">
        <f t="shared" si="26"/>
        <v>项</v>
      </c>
    </row>
    <row r="686" ht="36" customHeight="1" spans="1:7">
      <c r="A686" s="509" t="s">
        <v>1271</v>
      </c>
      <c r="B686" s="507" t="s">
        <v>1272</v>
      </c>
      <c r="C686" s="542"/>
      <c r="D686" s="542"/>
      <c r="E686" s="537"/>
      <c r="F686" s="538" t="str">
        <f t="shared" si="25"/>
        <v>否</v>
      </c>
      <c r="G686" s="525" t="str">
        <f t="shared" si="26"/>
        <v>项</v>
      </c>
    </row>
    <row r="687" ht="36" customHeight="1" spans="1:7">
      <c r="A687" s="509" t="s">
        <v>1273</v>
      </c>
      <c r="B687" s="507" t="s">
        <v>1274</v>
      </c>
      <c r="C687" s="542"/>
      <c r="D687" s="542"/>
      <c r="E687" s="537"/>
      <c r="F687" s="538" t="str">
        <f t="shared" si="25"/>
        <v>否</v>
      </c>
      <c r="G687" s="525" t="str">
        <f t="shared" si="26"/>
        <v>项</v>
      </c>
    </row>
    <row r="688" ht="36" customHeight="1" spans="1:7">
      <c r="A688" s="509" t="s">
        <v>1275</v>
      </c>
      <c r="B688" s="507" t="s">
        <v>1276</v>
      </c>
      <c r="C688" s="542"/>
      <c r="D688" s="542"/>
      <c r="E688" s="537"/>
      <c r="F688" s="538" t="str">
        <f t="shared" si="25"/>
        <v>否</v>
      </c>
      <c r="G688" s="525" t="str">
        <f t="shared" si="26"/>
        <v>项</v>
      </c>
    </row>
    <row r="689" ht="36" customHeight="1" spans="1:7">
      <c r="A689" s="509" t="s">
        <v>1277</v>
      </c>
      <c r="B689" s="507" t="s">
        <v>1278</v>
      </c>
      <c r="C689" s="542"/>
      <c r="D689" s="542"/>
      <c r="E689" s="537"/>
      <c r="F689" s="538" t="str">
        <f t="shared" si="25"/>
        <v>否</v>
      </c>
      <c r="G689" s="525" t="str">
        <f t="shared" si="26"/>
        <v>项</v>
      </c>
    </row>
    <row r="690" ht="36" customHeight="1" spans="1:7">
      <c r="A690" s="509" t="s">
        <v>1279</v>
      </c>
      <c r="B690" s="507" t="s">
        <v>1280</v>
      </c>
      <c r="C690" s="542"/>
      <c r="D690" s="542"/>
      <c r="E690" s="537"/>
      <c r="F690" s="538" t="str">
        <f t="shared" si="25"/>
        <v>否</v>
      </c>
      <c r="G690" s="525" t="str">
        <f t="shared" si="26"/>
        <v>项</v>
      </c>
    </row>
    <row r="691" ht="36" customHeight="1" spans="1:7">
      <c r="A691" s="509" t="s">
        <v>1281</v>
      </c>
      <c r="B691" s="507" t="s">
        <v>1282</v>
      </c>
      <c r="C691" s="542"/>
      <c r="D691" s="542"/>
      <c r="E691" s="537"/>
      <c r="F691" s="538" t="str">
        <f t="shared" si="25"/>
        <v>否</v>
      </c>
      <c r="G691" s="525" t="str">
        <f t="shared" si="26"/>
        <v>项</v>
      </c>
    </row>
    <row r="692" ht="36" customHeight="1" spans="1:7">
      <c r="A692" s="534" t="s">
        <v>1283</v>
      </c>
      <c r="B692" s="535" t="s">
        <v>1284</v>
      </c>
      <c r="C692" s="540">
        <v>5717</v>
      </c>
      <c r="D692" s="540">
        <v>4791</v>
      </c>
      <c r="E692" s="537">
        <f t="shared" ref="E692:E699" si="27">(D692-C692)/C692</f>
        <v>-0.161973062795172</v>
      </c>
      <c r="F692" s="538" t="str">
        <f t="shared" si="25"/>
        <v>是</v>
      </c>
      <c r="G692" s="525" t="str">
        <f t="shared" si="26"/>
        <v>款</v>
      </c>
    </row>
    <row r="693" ht="36" customHeight="1" spans="1:7">
      <c r="A693" s="509" t="s">
        <v>1285</v>
      </c>
      <c r="B693" s="507" t="s">
        <v>1286</v>
      </c>
      <c r="C693" s="544">
        <v>9</v>
      </c>
      <c r="D693" s="542">
        <v>23</v>
      </c>
      <c r="E693" s="543">
        <f t="shared" si="27"/>
        <v>1.55555555555556</v>
      </c>
      <c r="F693" s="538" t="str">
        <f t="shared" si="25"/>
        <v>是</v>
      </c>
      <c r="G693" s="525" t="str">
        <f t="shared" si="26"/>
        <v>项</v>
      </c>
    </row>
    <row r="694" ht="36" customHeight="1" spans="1:7">
      <c r="A694" s="509" t="s">
        <v>1287</v>
      </c>
      <c r="B694" s="507" t="s">
        <v>1288</v>
      </c>
      <c r="C694" s="544">
        <v>5197</v>
      </c>
      <c r="D694" s="542">
        <v>4437</v>
      </c>
      <c r="E694" s="543">
        <f t="shared" si="27"/>
        <v>-0.146238214354435</v>
      </c>
      <c r="F694" s="538" t="str">
        <f t="shared" si="25"/>
        <v>是</v>
      </c>
      <c r="G694" s="525" t="str">
        <f t="shared" si="26"/>
        <v>项</v>
      </c>
    </row>
    <row r="695" ht="36" customHeight="1" spans="1:7">
      <c r="A695" s="509" t="s">
        <v>1289</v>
      </c>
      <c r="B695" s="507" t="s">
        <v>1290</v>
      </c>
      <c r="C695" s="544">
        <v>511</v>
      </c>
      <c r="D695" s="542">
        <v>331</v>
      </c>
      <c r="E695" s="543">
        <f t="shared" si="27"/>
        <v>-0.352250489236791</v>
      </c>
      <c r="F695" s="538" t="str">
        <f t="shared" si="25"/>
        <v>是</v>
      </c>
      <c r="G695" s="525" t="str">
        <f t="shared" si="26"/>
        <v>项</v>
      </c>
    </row>
    <row r="696" ht="36" customHeight="1" spans="1:7">
      <c r="A696" s="534" t="s">
        <v>1291</v>
      </c>
      <c r="B696" s="535" t="s">
        <v>1292</v>
      </c>
      <c r="C696" s="540">
        <v>9369</v>
      </c>
      <c r="D696" s="540">
        <v>4470</v>
      </c>
      <c r="E696" s="537">
        <f t="shared" si="27"/>
        <v>-0.52289465257765</v>
      </c>
      <c r="F696" s="538" t="str">
        <f t="shared" si="25"/>
        <v>是</v>
      </c>
      <c r="G696" s="525" t="str">
        <f t="shared" si="26"/>
        <v>款</v>
      </c>
    </row>
    <row r="697" ht="36" customHeight="1" spans="1:7">
      <c r="A697" s="509" t="s">
        <v>1293</v>
      </c>
      <c r="B697" s="507" t="s">
        <v>1294</v>
      </c>
      <c r="C697" s="544">
        <v>987</v>
      </c>
      <c r="D697" s="542">
        <v>783</v>
      </c>
      <c r="E697" s="543">
        <f t="shared" si="27"/>
        <v>-0.206686930091185</v>
      </c>
      <c r="F697" s="538" t="str">
        <f t="shared" si="25"/>
        <v>是</v>
      </c>
      <c r="G697" s="525" t="str">
        <f t="shared" si="26"/>
        <v>项</v>
      </c>
    </row>
    <row r="698" ht="36" customHeight="1" spans="1:7">
      <c r="A698" s="509" t="s">
        <v>1295</v>
      </c>
      <c r="B698" s="507" t="s">
        <v>1296</v>
      </c>
      <c r="C698" s="544">
        <v>354</v>
      </c>
      <c r="D698" s="542">
        <v>278</v>
      </c>
      <c r="E698" s="543">
        <f t="shared" si="27"/>
        <v>-0.214689265536723</v>
      </c>
      <c r="F698" s="538" t="str">
        <f t="shared" si="25"/>
        <v>是</v>
      </c>
      <c r="G698" s="525" t="str">
        <f t="shared" si="26"/>
        <v>项</v>
      </c>
    </row>
    <row r="699" ht="36" customHeight="1" spans="1:7">
      <c r="A699" s="509" t="s">
        <v>1297</v>
      </c>
      <c r="B699" s="507" t="s">
        <v>1298</v>
      </c>
      <c r="C699" s="544">
        <v>1046</v>
      </c>
      <c r="D699" s="542">
        <v>699</v>
      </c>
      <c r="E699" s="543">
        <f t="shared" si="27"/>
        <v>-0.331739961759082</v>
      </c>
      <c r="F699" s="538" t="str">
        <f t="shared" si="25"/>
        <v>是</v>
      </c>
      <c r="G699" s="525" t="str">
        <f t="shared" si="26"/>
        <v>项</v>
      </c>
    </row>
    <row r="700" ht="36" customHeight="1" spans="1:7">
      <c r="A700" s="509" t="s">
        <v>1299</v>
      </c>
      <c r="B700" s="507" t="s">
        <v>1300</v>
      </c>
      <c r="C700" s="544"/>
      <c r="D700" s="542"/>
      <c r="E700" s="537"/>
      <c r="F700" s="538" t="str">
        <f t="shared" si="25"/>
        <v>否</v>
      </c>
      <c r="G700" s="525" t="str">
        <f t="shared" si="26"/>
        <v>项</v>
      </c>
    </row>
    <row r="701" ht="36" customHeight="1" spans="1:7">
      <c r="A701" s="509" t="s">
        <v>1301</v>
      </c>
      <c r="B701" s="507" t="s">
        <v>1302</v>
      </c>
      <c r="C701" s="544"/>
      <c r="D701" s="542"/>
      <c r="E701" s="537"/>
      <c r="F701" s="538" t="str">
        <f t="shared" si="25"/>
        <v>否</v>
      </c>
      <c r="G701" s="525" t="str">
        <f t="shared" si="26"/>
        <v>项</v>
      </c>
    </row>
    <row r="702" ht="36" customHeight="1" spans="1:7">
      <c r="A702" s="509" t="s">
        <v>1303</v>
      </c>
      <c r="B702" s="507" t="s">
        <v>1304</v>
      </c>
      <c r="C702" s="544"/>
      <c r="D702" s="542"/>
      <c r="E702" s="537"/>
      <c r="F702" s="538" t="str">
        <f t="shared" si="25"/>
        <v>否</v>
      </c>
      <c r="G702" s="525" t="str">
        <f t="shared" si="26"/>
        <v>项</v>
      </c>
    </row>
    <row r="703" ht="36" customHeight="1" spans="1:7">
      <c r="A703" s="509" t="s">
        <v>1305</v>
      </c>
      <c r="B703" s="507" t="s">
        <v>1306</v>
      </c>
      <c r="C703" s="544"/>
      <c r="D703" s="542"/>
      <c r="E703" s="537"/>
      <c r="F703" s="538" t="str">
        <f t="shared" si="25"/>
        <v>否</v>
      </c>
      <c r="G703" s="525" t="str">
        <f t="shared" si="26"/>
        <v>项</v>
      </c>
    </row>
    <row r="704" ht="36" customHeight="1" spans="1:7">
      <c r="A704" s="509" t="s">
        <v>1307</v>
      </c>
      <c r="B704" s="507" t="s">
        <v>1308</v>
      </c>
      <c r="C704" s="544">
        <v>3358</v>
      </c>
      <c r="D704" s="542">
        <v>2129</v>
      </c>
      <c r="E704" s="543">
        <f>(D704-C704)/C704</f>
        <v>-0.365991661703395</v>
      </c>
      <c r="F704" s="538" t="str">
        <f t="shared" si="25"/>
        <v>是</v>
      </c>
      <c r="G704" s="525" t="str">
        <f t="shared" si="26"/>
        <v>项</v>
      </c>
    </row>
    <row r="705" ht="36" customHeight="1" spans="1:7">
      <c r="A705" s="509" t="s">
        <v>1309</v>
      </c>
      <c r="B705" s="507" t="s">
        <v>1310</v>
      </c>
      <c r="C705" s="544">
        <v>178</v>
      </c>
      <c r="D705" s="542">
        <v>98</v>
      </c>
      <c r="E705" s="543">
        <f>(D705-C705)/C705</f>
        <v>-0.449438202247191</v>
      </c>
      <c r="F705" s="538" t="str">
        <f t="shared" si="25"/>
        <v>是</v>
      </c>
      <c r="G705" s="525" t="str">
        <f t="shared" si="26"/>
        <v>项</v>
      </c>
    </row>
    <row r="706" ht="36" customHeight="1" spans="1:7">
      <c r="A706" s="509" t="s">
        <v>1311</v>
      </c>
      <c r="B706" s="507" t="s">
        <v>1312</v>
      </c>
      <c r="C706" s="544">
        <v>3446</v>
      </c>
      <c r="D706" s="542">
        <v>483</v>
      </c>
      <c r="E706" s="543">
        <f>(D706-C706)/C706</f>
        <v>-0.859837492745212</v>
      </c>
      <c r="F706" s="538" t="str">
        <f t="shared" si="25"/>
        <v>是</v>
      </c>
      <c r="G706" s="525" t="str">
        <f t="shared" si="26"/>
        <v>项</v>
      </c>
    </row>
    <row r="707" ht="36" customHeight="1" spans="1:7">
      <c r="A707" s="509" t="s">
        <v>1313</v>
      </c>
      <c r="B707" s="507" t="s">
        <v>1314</v>
      </c>
      <c r="C707" s="544"/>
      <c r="D707" s="542"/>
      <c r="E707" s="537"/>
      <c r="F707" s="538" t="str">
        <f t="shared" si="25"/>
        <v>否</v>
      </c>
      <c r="G707" s="525" t="str">
        <f t="shared" si="26"/>
        <v>项</v>
      </c>
    </row>
    <row r="708" ht="36" customHeight="1" spans="1:7">
      <c r="A708" s="534" t="s">
        <v>1315</v>
      </c>
      <c r="B708" s="535" t="s">
        <v>1316</v>
      </c>
      <c r="C708" s="540">
        <v>1119</v>
      </c>
      <c r="D708" s="540">
        <v>1798</v>
      </c>
      <c r="E708" s="537">
        <f>(D708-C708)/C708</f>
        <v>0.606791778373548</v>
      </c>
      <c r="F708" s="538" t="str">
        <f t="shared" si="25"/>
        <v>是</v>
      </c>
      <c r="G708" s="525" t="str">
        <f t="shared" si="26"/>
        <v>款</v>
      </c>
    </row>
    <row r="709" ht="36" customHeight="1" spans="1:7">
      <c r="A709" s="509" t="s">
        <v>1317</v>
      </c>
      <c r="B709" s="507" t="s">
        <v>1318</v>
      </c>
      <c r="C709" s="542"/>
      <c r="D709" s="542"/>
      <c r="E709" s="537"/>
      <c r="F709" s="538" t="str">
        <f t="shared" si="25"/>
        <v>否</v>
      </c>
      <c r="G709" s="525" t="str">
        <f t="shared" si="26"/>
        <v>项</v>
      </c>
    </row>
    <row r="710" ht="36" customHeight="1" spans="1:7">
      <c r="A710" s="509" t="s">
        <v>1319</v>
      </c>
      <c r="B710" s="507" t="s">
        <v>1320</v>
      </c>
      <c r="C710" s="544">
        <v>1119</v>
      </c>
      <c r="D710" s="542">
        <v>1695</v>
      </c>
      <c r="E710" s="543">
        <f>(D710-C710)/C710</f>
        <v>0.514745308310992</v>
      </c>
      <c r="F710" s="538" t="str">
        <f t="shared" si="25"/>
        <v>是</v>
      </c>
      <c r="G710" s="525" t="str">
        <f t="shared" si="26"/>
        <v>项</v>
      </c>
    </row>
    <row r="711" ht="36" customHeight="1" spans="1:7">
      <c r="A711" s="509" t="s">
        <v>1321</v>
      </c>
      <c r="B711" s="507" t="s">
        <v>1322</v>
      </c>
      <c r="C711" s="544"/>
      <c r="D711" s="542">
        <v>103</v>
      </c>
      <c r="E711" s="537"/>
      <c r="F711" s="538" t="str">
        <f t="shared" ref="F711:F738" si="28">IF(LEN(A711)=3,"是",IF(B711&lt;&gt;"",IF(SUM(C711:D711)&lt;&gt;0,"是","否"),"是"))</f>
        <v>是</v>
      </c>
      <c r="G711" s="525" t="str">
        <f t="shared" ref="G711:G738" si="29">IF(LEN(A711)=3,"类",IF(LEN(A711)=5,"款","项"))</f>
        <v>项</v>
      </c>
    </row>
    <row r="712" ht="36" customHeight="1" spans="1:7">
      <c r="A712" s="534" t="s">
        <v>1323</v>
      </c>
      <c r="B712" s="535" t="s">
        <v>1324</v>
      </c>
      <c r="C712" s="540">
        <v>11962</v>
      </c>
      <c r="D712" s="540">
        <v>9938</v>
      </c>
      <c r="E712" s="537">
        <f>(D712-C712)/C712</f>
        <v>-0.169202474502592</v>
      </c>
      <c r="F712" s="538" t="str">
        <f t="shared" si="28"/>
        <v>是</v>
      </c>
      <c r="G712" s="525" t="str">
        <f t="shared" si="29"/>
        <v>款</v>
      </c>
    </row>
    <row r="713" ht="36" customHeight="1" spans="1:7">
      <c r="A713" s="509" t="s">
        <v>1325</v>
      </c>
      <c r="B713" s="507" t="s">
        <v>1326</v>
      </c>
      <c r="C713" s="544">
        <v>2095</v>
      </c>
      <c r="D713" s="542">
        <v>1378</v>
      </c>
      <c r="E713" s="543">
        <f>(D713-C713)/C713</f>
        <v>-0.342243436754177</v>
      </c>
      <c r="F713" s="538" t="str">
        <f t="shared" si="28"/>
        <v>是</v>
      </c>
      <c r="G713" s="525" t="str">
        <f t="shared" si="29"/>
        <v>项</v>
      </c>
    </row>
    <row r="714" ht="36" customHeight="1" spans="1:7">
      <c r="A714" s="509" t="s">
        <v>1327</v>
      </c>
      <c r="B714" s="507" t="s">
        <v>1328</v>
      </c>
      <c r="C714" s="544">
        <v>5678</v>
      </c>
      <c r="D714" s="542">
        <v>3913</v>
      </c>
      <c r="E714" s="543">
        <f>(D714-C714)/C714</f>
        <v>-0.310848890454385</v>
      </c>
      <c r="F714" s="538" t="str">
        <f t="shared" si="28"/>
        <v>是</v>
      </c>
      <c r="G714" s="525" t="str">
        <f t="shared" si="29"/>
        <v>项</v>
      </c>
    </row>
    <row r="715" ht="36" customHeight="1" spans="1:7">
      <c r="A715" s="509" t="s">
        <v>1329</v>
      </c>
      <c r="B715" s="507" t="s">
        <v>1330</v>
      </c>
      <c r="C715" s="544">
        <v>4189</v>
      </c>
      <c r="D715" s="542">
        <v>4138</v>
      </c>
      <c r="E715" s="543">
        <f>(D715-C715)/C715</f>
        <v>-0.0121747433755073</v>
      </c>
      <c r="F715" s="538" t="str">
        <f t="shared" si="28"/>
        <v>是</v>
      </c>
      <c r="G715" s="525" t="str">
        <f t="shared" si="29"/>
        <v>项</v>
      </c>
    </row>
    <row r="716" ht="36" customHeight="1" spans="1:7">
      <c r="A716" s="509" t="s">
        <v>1331</v>
      </c>
      <c r="B716" s="507" t="s">
        <v>1332</v>
      </c>
      <c r="C716" s="544"/>
      <c r="D716" s="542">
        <v>509</v>
      </c>
      <c r="E716" s="537"/>
      <c r="F716" s="538" t="str">
        <f t="shared" si="28"/>
        <v>是</v>
      </c>
      <c r="G716" s="525" t="str">
        <f t="shared" si="29"/>
        <v>项</v>
      </c>
    </row>
    <row r="717" ht="36" customHeight="1" spans="1:7">
      <c r="A717" s="534" t="s">
        <v>1333</v>
      </c>
      <c r="B717" s="535" t="s">
        <v>1334</v>
      </c>
      <c r="C717" s="540">
        <v>4522</v>
      </c>
      <c r="D717" s="540">
        <v>851</v>
      </c>
      <c r="E717" s="537">
        <f>(D717-C717)/C717</f>
        <v>-0.811808934099956</v>
      </c>
      <c r="F717" s="538" t="str">
        <f t="shared" si="28"/>
        <v>是</v>
      </c>
      <c r="G717" s="525" t="str">
        <f t="shared" si="29"/>
        <v>款</v>
      </c>
    </row>
    <row r="718" ht="36" customHeight="1" spans="1:7">
      <c r="A718" s="509" t="s">
        <v>1335</v>
      </c>
      <c r="B718" s="507" t="s">
        <v>1336</v>
      </c>
      <c r="C718" s="544"/>
      <c r="D718" s="542"/>
      <c r="E718" s="537"/>
      <c r="F718" s="538" t="str">
        <f t="shared" si="28"/>
        <v>否</v>
      </c>
      <c r="G718" s="525" t="str">
        <f t="shared" si="29"/>
        <v>项</v>
      </c>
    </row>
    <row r="719" ht="36" customHeight="1" spans="1:7">
      <c r="A719" s="509" t="s">
        <v>1337</v>
      </c>
      <c r="B719" s="507" t="s">
        <v>1338</v>
      </c>
      <c r="C719" s="544">
        <v>4522</v>
      </c>
      <c r="D719" s="542">
        <v>851</v>
      </c>
      <c r="E719" s="543">
        <f>(D719-C719)/C719</f>
        <v>-0.811808934099956</v>
      </c>
      <c r="F719" s="538" t="str">
        <f t="shared" si="28"/>
        <v>是</v>
      </c>
      <c r="G719" s="525" t="str">
        <f t="shared" si="29"/>
        <v>项</v>
      </c>
    </row>
    <row r="720" ht="36" customHeight="1" spans="1:7">
      <c r="A720" s="509" t="s">
        <v>1339</v>
      </c>
      <c r="B720" s="507" t="s">
        <v>1340</v>
      </c>
      <c r="C720" s="542"/>
      <c r="D720" s="542"/>
      <c r="E720" s="537"/>
      <c r="F720" s="538" t="str">
        <f t="shared" si="28"/>
        <v>否</v>
      </c>
      <c r="G720" s="525" t="str">
        <f t="shared" si="29"/>
        <v>项</v>
      </c>
    </row>
    <row r="721" ht="36" customHeight="1" spans="1:7">
      <c r="A721" s="534" t="s">
        <v>1341</v>
      </c>
      <c r="B721" s="535" t="s">
        <v>1342</v>
      </c>
      <c r="C721" s="540">
        <v>2417</v>
      </c>
      <c r="D721" s="540">
        <v>1190</v>
      </c>
      <c r="E721" s="537">
        <f>(D721-C721)/C721</f>
        <v>-0.507654116673562</v>
      </c>
      <c r="F721" s="538" t="str">
        <f t="shared" si="28"/>
        <v>是</v>
      </c>
      <c r="G721" s="525" t="str">
        <f t="shared" si="29"/>
        <v>款</v>
      </c>
    </row>
    <row r="722" ht="36" customHeight="1" spans="1:7">
      <c r="A722" s="509" t="s">
        <v>1343</v>
      </c>
      <c r="B722" s="507" t="s">
        <v>1344</v>
      </c>
      <c r="C722" s="542">
        <v>2410</v>
      </c>
      <c r="D722" s="542">
        <v>1190</v>
      </c>
      <c r="E722" s="543">
        <f>(D722-C722)/C722</f>
        <v>-0.506224066390041</v>
      </c>
      <c r="F722" s="538" t="str">
        <f t="shared" si="28"/>
        <v>是</v>
      </c>
      <c r="G722" s="525" t="str">
        <f t="shared" si="29"/>
        <v>项</v>
      </c>
    </row>
    <row r="723" ht="36" customHeight="1" spans="1:7">
      <c r="A723" s="509" t="s">
        <v>1345</v>
      </c>
      <c r="B723" s="507" t="s">
        <v>1346</v>
      </c>
      <c r="C723" s="542">
        <v>7</v>
      </c>
      <c r="D723" s="542"/>
      <c r="E723" s="543">
        <f>(D723-C723)/C723</f>
        <v>-1</v>
      </c>
      <c r="F723" s="538" t="str">
        <f t="shared" si="28"/>
        <v>是</v>
      </c>
      <c r="G723" s="525" t="str">
        <f t="shared" si="29"/>
        <v>项</v>
      </c>
    </row>
    <row r="724" ht="36" customHeight="1" spans="1:7">
      <c r="A724" s="509" t="s">
        <v>1347</v>
      </c>
      <c r="B724" s="507" t="s">
        <v>1348</v>
      </c>
      <c r="C724" s="542"/>
      <c r="D724" s="542"/>
      <c r="E724" s="537"/>
      <c r="F724" s="538" t="str">
        <f t="shared" si="28"/>
        <v>否</v>
      </c>
      <c r="G724" s="525" t="str">
        <f t="shared" si="29"/>
        <v>项</v>
      </c>
    </row>
    <row r="725" ht="36" customHeight="1" spans="1:7">
      <c r="A725" s="534" t="s">
        <v>1349</v>
      </c>
      <c r="B725" s="535" t="s">
        <v>1350</v>
      </c>
      <c r="C725" s="540">
        <v>142</v>
      </c>
      <c r="D725" s="540">
        <v>178</v>
      </c>
      <c r="E725" s="537">
        <f>(D725-C725)/C725</f>
        <v>0.253521126760563</v>
      </c>
      <c r="F725" s="538" t="str">
        <f t="shared" si="28"/>
        <v>是</v>
      </c>
      <c r="G725" s="525" t="str">
        <f t="shared" si="29"/>
        <v>款</v>
      </c>
    </row>
    <row r="726" ht="36" customHeight="1" spans="1:7">
      <c r="A726" s="509" t="s">
        <v>1351</v>
      </c>
      <c r="B726" s="507" t="s">
        <v>1352</v>
      </c>
      <c r="C726" s="542">
        <v>142</v>
      </c>
      <c r="D726" s="542">
        <v>178</v>
      </c>
      <c r="E726" s="543">
        <f>(D726-C726)/C726</f>
        <v>0.253521126760563</v>
      </c>
      <c r="F726" s="538" t="str">
        <f t="shared" si="28"/>
        <v>是</v>
      </c>
      <c r="G726" s="525" t="str">
        <f t="shared" si="29"/>
        <v>项</v>
      </c>
    </row>
    <row r="727" ht="36" customHeight="1" spans="1:7">
      <c r="A727" s="509" t="s">
        <v>1353</v>
      </c>
      <c r="B727" s="507" t="s">
        <v>1354</v>
      </c>
      <c r="C727" s="542"/>
      <c r="D727" s="542"/>
      <c r="E727" s="537"/>
      <c r="F727" s="538" t="str">
        <f t="shared" si="28"/>
        <v>否</v>
      </c>
      <c r="G727" s="525" t="str">
        <f t="shared" si="29"/>
        <v>项</v>
      </c>
    </row>
    <row r="728" ht="36" customHeight="1" spans="1:7">
      <c r="A728" s="534" t="s">
        <v>1355</v>
      </c>
      <c r="B728" s="535" t="s">
        <v>1356</v>
      </c>
      <c r="C728" s="540">
        <v>654</v>
      </c>
      <c r="D728" s="540">
        <v>550</v>
      </c>
      <c r="E728" s="537">
        <f>(D728-C728)/C728</f>
        <v>-0.159021406727829</v>
      </c>
      <c r="F728" s="538" t="str">
        <f t="shared" si="28"/>
        <v>是</v>
      </c>
      <c r="G728" s="525" t="str">
        <f t="shared" si="29"/>
        <v>款</v>
      </c>
    </row>
    <row r="729" ht="36" customHeight="1" spans="1:7">
      <c r="A729" s="509" t="s">
        <v>1357</v>
      </c>
      <c r="B729" s="507" t="s">
        <v>143</v>
      </c>
      <c r="C729" s="542">
        <v>599</v>
      </c>
      <c r="D729" s="542">
        <v>497</v>
      </c>
      <c r="E729" s="543">
        <f>(D729-C729)/C729</f>
        <v>-0.170283806343907</v>
      </c>
      <c r="F729" s="538" t="str">
        <f t="shared" si="28"/>
        <v>是</v>
      </c>
      <c r="G729" s="525" t="str">
        <f t="shared" si="29"/>
        <v>项</v>
      </c>
    </row>
    <row r="730" ht="36" customHeight="1" spans="1:7">
      <c r="A730" s="509" t="s">
        <v>1358</v>
      </c>
      <c r="B730" s="507" t="s">
        <v>145</v>
      </c>
      <c r="C730" s="542"/>
      <c r="D730" s="542">
        <v>5</v>
      </c>
      <c r="E730" s="537"/>
      <c r="F730" s="538" t="str">
        <f t="shared" si="28"/>
        <v>是</v>
      </c>
      <c r="G730" s="525" t="str">
        <f t="shared" si="29"/>
        <v>项</v>
      </c>
    </row>
    <row r="731" ht="36" customHeight="1" spans="1:7">
      <c r="A731" s="509" t="s">
        <v>1359</v>
      </c>
      <c r="B731" s="507" t="s">
        <v>147</v>
      </c>
      <c r="C731" s="542"/>
      <c r="D731" s="542"/>
      <c r="E731" s="537"/>
      <c r="F731" s="538" t="str">
        <f t="shared" si="28"/>
        <v>否</v>
      </c>
      <c r="G731" s="525" t="str">
        <f t="shared" si="29"/>
        <v>项</v>
      </c>
    </row>
    <row r="732" ht="36" customHeight="1" spans="1:7">
      <c r="A732" s="509" t="s">
        <v>1360</v>
      </c>
      <c r="B732" s="507" t="s">
        <v>244</v>
      </c>
      <c r="C732" s="542"/>
      <c r="D732" s="542"/>
      <c r="E732" s="537"/>
      <c r="F732" s="538" t="str">
        <f t="shared" si="28"/>
        <v>否</v>
      </c>
      <c r="G732" s="525" t="str">
        <f t="shared" si="29"/>
        <v>项</v>
      </c>
    </row>
    <row r="733" ht="36" customHeight="1" spans="1:7">
      <c r="A733" s="509" t="s">
        <v>1361</v>
      </c>
      <c r="B733" s="507" t="s">
        <v>1362</v>
      </c>
      <c r="C733" s="542">
        <v>55</v>
      </c>
      <c r="D733" s="542">
        <v>48</v>
      </c>
      <c r="E733" s="543">
        <f>(D733-C733)/C733</f>
        <v>-0.127272727272727</v>
      </c>
      <c r="F733" s="538" t="str">
        <f t="shared" si="28"/>
        <v>是</v>
      </c>
      <c r="G733" s="525" t="str">
        <f t="shared" si="29"/>
        <v>项</v>
      </c>
    </row>
    <row r="734" ht="36" customHeight="1" spans="1:7">
      <c r="A734" s="509" t="s">
        <v>1363</v>
      </c>
      <c r="B734" s="507" t="s">
        <v>1364</v>
      </c>
      <c r="C734" s="542"/>
      <c r="D734" s="542"/>
      <c r="E734" s="537"/>
      <c r="F734" s="538" t="str">
        <f t="shared" si="28"/>
        <v>否</v>
      </c>
      <c r="G734" s="525" t="str">
        <f t="shared" si="29"/>
        <v>项</v>
      </c>
    </row>
    <row r="735" ht="36" customHeight="1" spans="1:7">
      <c r="A735" s="509" t="s">
        <v>1365</v>
      </c>
      <c r="B735" s="507" t="s">
        <v>161</v>
      </c>
      <c r="C735" s="542"/>
      <c r="D735" s="542"/>
      <c r="E735" s="537"/>
      <c r="F735" s="538" t="str">
        <f t="shared" si="28"/>
        <v>否</v>
      </c>
      <c r="G735" s="525" t="str">
        <f t="shared" si="29"/>
        <v>项</v>
      </c>
    </row>
    <row r="736" ht="36" customHeight="1" spans="1:7">
      <c r="A736" s="509" t="s">
        <v>1366</v>
      </c>
      <c r="B736" s="507" t="s">
        <v>1367</v>
      </c>
      <c r="C736" s="542"/>
      <c r="D736" s="542"/>
      <c r="E736" s="537"/>
      <c r="F736" s="538" t="str">
        <f t="shared" si="28"/>
        <v>否</v>
      </c>
      <c r="G736" s="525" t="str">
        <f t="shared" si="29"/>
        <v>项</v>
      </c>
    </row>
    <row r="737" ht="36" customHeight="1" spans="1:7">
      <c r="A737" s="534" t="s">
        <v>1368</v>
      </c>
      <c r="B737" s="535" t="s">
        <v>1369</v>
      </c>
      <c r="C737" s="540">
        <v>32</v>
      </c>
      <c r="D737" s="540">
        <v>30</v>
      </c>
      <c r="E737" s="537">
        <f>(D737-C737)/C737</f>
        <v>-0.0625</v>
      </c>
      <c r="F737" s="538" t="str">
        <f t="shared" si="28"/>
        <v>是</v>
      </c>
      <c r="G737" s="525" t="str">
        <f t="shared" si="29"/>
        <v>款</v>
      </c>
    </row>
    <row r="738" ht="36" customHeight="1" spans="1:7">
      <c r="A738" s="509" t="s">
        <v>1370</v>
      </c>
      <c r="B738" s="507" t="s">
        <v>1371</v>
      </c>
      <c r="C738" s="542">
        <v>32</v>
      </c>
      <c r="D738" s="542">
        <v>30</v>
      </c>
      <c r="E738" s="543">
        <f>(D738-C738)/C738</f>
        <v>-0.0625</v>
      </c>
      <c r="F738" s="538" t="str">
        <f t="shared" si="28"/>
        <v>是</v>
      </c>
      <c r="G738" s="525" t="str">
        <f t="shared" si="29"/>
        <v>项</v>
      </c>
    </row>
    <row r="739" ht="36" customHeight="1" spans="1:6">
      <c r="A739" s="561">
        <v>21017</v>
      </c>
      <c r="B739" s="252" t="s">
        <v>1372</v>
      </c>
      <c r="C739" s="540">
        <v>12</v>
      </c>
      <c r="D739" s="540">
        <v>353</v>
      </c>
      <c r="E739" s="537">
        <f>(D739-C739)/C739</f>
        <v>28.4166666666667</v>
      </c>
      <c r="F739" s="538"/>
    </row>
    <row r="740" ht="36" customHeight="1" spans="1:6">
      <c r="A740" s="562">
        <v>2101704</v>
      </c>
      <c r="B740" s="504" t="s">
        <v>1373</v>
      </c>
      <c r="C740" s="542">
        <v>12</v>
      </c>
      <c r="D740" s="542">
        <v>353</v>
      </c>
      <c r="E740" s="543">
        <f>(D740-C740)/C740</f>
        <v>28.4166666666667</v>
      </c>
      <c r="F740" s="538"/>
    </row>
    <row r="741" ht="36" customHeight="1" spans="1:7">
      <c r="A741" s="534" t="s">
        <v>1374</v>
      </c>
      <c r="B741" s="535" t="s">
        <v>1375</v>
      </c>
      <c r="C741" s="540"/>
      <c r="D741" s="540"/>
      <c r="E741" s="537"/>
      <c r="F741" s="538" t="str">
        <f t="shared" ref="F741:F780" si="30">IF(LEN(A741)=3,"是",IF(B741&lt;&gt;"",IF(SUM(C741:D741)&lt;&gt;0,"是","否"),"是"))</f>
        <v>否</v>
      </c>
      <c r="G741" s="525" t="str">
        <f t="shared" ref="G741:G780" si="31">IF(LEN(A741)=3,"类",IF(LEN(A741)=5,"款","项"))</f>
        <v>款</v>
      </c>
    </row>
    <row r="742" ht="36" customHeight="1" spans="1:7">
      <c r="A742" s="509">
        <v>2109999</v>
      </c>
      <c r="B742" s="507" t="s">
        <v>1376</v>
      </c>
      <c r="C742" s="542"/>
      <c r="D742" s="542"/>
      <c r="E742" s="537"/>
      <c r="F742" s="538" t="str">
        <f t="shared" si="30"/>
        <v>否</v>
      </c>
      <c r="G742" s="525" t="str">
        <f t="shared" si="31"/>
        <v>项</v>
      </c>
    </row>
    <row r="743" ht="36" customHeight="1" spans="1:7">
      <c r="A743" s="552" t="s">
        <v>1377</v>
      </c>
      <c r="B743" s="553" t="s">
        <v>525</v>
      </c>
      <c r="C743" s="555"/>
      <c r="D743" s="555"/>
      <c r="E743" s="537"/>
      <c r="F743" s="538" t="str">
        <f t="shared" si="30"/>
        <v>否</v>
      </c>
      <c r="G743" s="525" t="str">
        <f t="shared" si="31"/>
        <v>项</v>
      </c>
    </row>
    <row r="744" ht="36" customHeight="1" spans="1:7">
      <c r="A744" s="552" t="s">
        <v>1378</v>
      </c>
      <c r="B744" s="553" t="s">
        <v>711</v>
      </c>
      <c r="C744" s="555"/>
      <c r="D744" s="555"/>
      <c r="E744" s="537"/>
      <c r="F744" s="538" t="str">
        <f t="shared" si="30"/>
        <v>否</v>
      </c>
      <c r="G744" s="525" t="str">
        <f t="shared" si="31"/>
        <v>项</v>
      </c>
    </row>
    <row r="745" ht="36" customHeight="1" spans="1:7">
      <c r="A745" s="534" t="s">
        <v>89</v>
      </c>
      <c r="B745" s="535" t="s">
        <v>90</v>
      </c>
      <c r="C745" s="540">
        <f>C746+C756+C760+C769+C774+C781+C784+C787+C789+C791+C797+C799+C801+C816</f>
        <v>3164</v>
      </c>
      <c r="D745" s="540">
        <f>D746+D756+D760+D769+D774+D781+D784+D787+D789+D791+D797+D799+D801+D816</f>
        <v>2198</v>
      </c>
      <c r="E745" s="537">
        <f>(D745-C745)/C745</f>
        <v>-0.305309734513274</v>
      </c>
      <c r="F745" s="538" t="str">
        <f t="shared" si="30"/>
        <v>是</v>
      </c>
      <c r="G745" s="525" t="str">
        <f t="shared" si="31"/>
        <v>类</v>
      </c>
    </row>
    <row r="746" ht="36" customHeight="1" spans="1:7">
      <c r="A746" s="534" t="s">
        <v>1379</v>
      </c>
      <c r="B746" s="535" t="s">
        <v>1380</v>
      </c>
      <c r="C746" s="540">
        <v>24</v>
      </c>
      <c r="D746" s="540">
        <v>6</v>
      </c>
      <c r="E746" s="537">
        <f>(D746-C746)/C746</f>
        <v>-0.75</v>
      </c>
      <c r="F746" s="538" t="str">
        <f t="shared" si="30"/>
        <v>是</v>
      </c>
      <c r="G746" s="525" t="str">
        <f t="shared" si="31"/>
        <v>款</v>
      </c>
    </row>
    <row r="747" ht="36" customHeight="1" spans="1:7">
      <c r="A747" s="509" t="s">
        <v>1381</v>
      </c>
      <c r="B747" s="507" t="s">
        <v>143</v>
      </c>
      <c r="C747" s="542"/>
      <c r="D747" s="542"/>
      <c r="E747" s="537"/>
      <c r="F747" s="538" t="str">
        <f t="shared" si="30"/>
        <v>否</v>
      </c>
      <c r="G747" s="525" t="str">
        <f t="shared" si="31"/>
        <v>项</v>
      </c>
    </row>
    <row r="748" ht="36" customHeight="1" spans="1:7">
      <c r="A748" s="509" t="s">
        <v>1382</v>
      </c>
      <c r="B748" s="507" t="s">
        <v>145</v>
      </c>
      <c r="C748" s="542">
        <v>24</v>
      </c>
      <c r="D748" s="542">
        <v>6</v>
      </c>
      <c r="E748" s="543">
        <f>(D748-C748)/C748</f>
        <v>-0.75</v>
      </c>
      <c r="F748" s="538" t="str">
        <f t="shared" si="30"/>
        <v>是</v>
      </c>
      <c r="G748" s="525" t="str">
        <f t="shared" si="31"/>
        <v>项</v>
      </c>
    </row>
    <row r="749" ht="36" customHeight="1" spans="1:7">
      <c r="A749" s="509" t="s">
        <v>1383</v>
      </c>
      <c r="B749" s="507" t="s">
        <v>147</v>
      </c>
      <c r="C749" s="542"/>
      <c r="D749" s="542"/>
      <c r="E749" s="537"/>
      <c r="F749" s="538" t="str">
        <f t="shared" si="30"/>
        <v>否</v>
      </c>
      <c r="G749" s="525" t="str">
        <f t="shared" si="31"/>
        <v>项</v>
      </c>
    </row>
    <row r="750" ht="36" customHeight="1" spans="1:7">
      <c r="A750" s="509" t="s">
        <v>1384</v>
      </c>
      <c r="B750" s="507" t="s">
        <v>1385</v>
      </c>
      <c r="C750" s="542"/>
      <c r="D750" s="542"/>
      <c r="E750" s="537"/>
      <c r="F750" s="538" t="str">
        <f t="shared" si="30"/>
        <v>否</v>
      </c>
      <c r="G750" s="525" t="str">
        <f t="shared" si="31"/>
        <v>项</v>
      </c>
    </row>
    <row r="751" ht="36" customHeight="1" spans="1:7">
      <c r="A751" s="509" t="s">
        <v>1386</v>
      </c>
      <c r="B751" s="507" t="s">
        <v>1387</v>
      </c>
      <c r="C751" s="542"/>
      <c r="D751" s="542"/>
      <c r="E751" s="537"/>
      <c r="F751" s="538" t="str">
        <f t="shared" si="30"/>
        <v>否</v>
      </c>
      <c r="G751" s="525" t="str">
        <f t="shared" si="31"/>
        <v>项</v>
      </c>
    </row>
    <row r="752" ht="36" customHeight="1" spans="1:7">
      <c r="A752" s="509" t="s">
        <v>1388</v>
      </c>
      <c r="B752" s="507" t="s">
        <v>1389</v>
      </c>
      <c r="C752" s="542"/>
      <c r="D752" s="542"/>
      <c r="E752" s="537"/>
      <c r="F752" s="538" t="str">
        <f t="shared" si="30"/>
        <v>否</v>
      </c>
      <c r="G752" s="525" t="str">
        <f t="shared" si="31"/>
        <v>项</v>
      </c>
    </row>
    <row r="753" ht="36" customHeight="1" spans="1:7">
      <c r="A753" s="509" t="s">
        <v>1390</v>
      </c>
      <c r="B753" s="507" t="s">
        <v>1391</v>
      </c>
      <c r="C753" s="542"/>
      <c r="D753" s="542"/>
      <c r="E753" s="537"/>
      <c r="F753" s="538" t="str">
        <f t="shared" si="30"/>
        <v>否</v>
      </c>
      <c r="G753" s="525" t="str">
        <f t="shared" si="31"/>
        <v>项</v>
      </c>
    </row>
    <row r="754" ht="36" customHeight="1" spans="1:7">
      <c r="A754" s="509" t="s">
        <v>1392</v>
      </c>
      <c r="B754" s="507" t="s">
        <v>1393</v>
      </c>
      <c r="C754" s="542"/>
      <c r="D754" s="542"/>
      <c r="E754" s="537"/>
      <c r="F754" s="538" t="str">
        <f t="shared" si="30"/>
        <v>否</v>
      </c>
      <c r="G754" s="525" t="str">
        <f t="shared" si="31"/>
        <v>项</v>
      </c>
    </row>
    <row r="755" ht="36" customHeight="1" spans="1:7">
      <c r="A755" s="509" t="s">
        <v>1394</v>
      </c>
      <c r="B755" s="507" t="s">
        <v>1395</v>
      </c>
      <c r="C755" s="542"/>
      <c r="D755" s="542"/>
      <c r="E755" s="537"/>
      <c r="F755" s="538" t="str">
        <f t="shared" si="30"/>
        <v>否</v>
      </c>
      <c r="G755" s="525" t="str">
        <f t="shared" si="31"/>
        <v>项</v>
      </c>
    </row>
    <row r="756" ht="36" customHeight="1" spans="1:7">
      <c r="A756" s="534" t="s">
        <v>1396</v>
      </c>
      <c r="B756" s="535" t="s">
        <v>1397</v>
      </c>
      <c r="C756" s="540"/>
      <c r="D756" s="540"/>
      <c r="E756" s="537"/>
      <c r="F756" s="538" t="str">
        <f t="shared" si="30"/>
        <v>否</v>
      </c>
      <c r="G756" s="525" t="str">
        <f t="shared" si="31"/>
        <v>款</v>
      </c>
    </row>
    <row r="757" ht="36" customHeight="1" spans="1:7">
      <c r="A757" s="509" t="s">
        <v>1398</v>
      </c>
      <c r="B757" s="507" t="s">
        <v>1399</v>
      </c>
      <c r="C757" s="542"/>
      <c r="D757" s="542"/>
      <c r="E757" s="537"/>
      <c r="F757" s="538" t="str">
        <f t="shared" si="30"/>
        <v>否</v>
      </c>
      <c r="G757" s="525" t="str">
        <f t="shared" si="31"/>
        <v>项</v>
      </c>
    </row>
    <row r="758" ht="36" customHeight="1" spans="1:7">
      <c r="A758" s="509" t="s">
        <v>1400</v>
      </c>
      <c r="B758" s="507" t="s">
        <v>1401</v>
      </c>
      <c r="C758" s="542"/>
      <c r="D758" s="542"/>
      <c r="E758" s="537"/>
      <c r="F758" s="538" t="str">
        <f t="shared" si="30"/>
        <v>否</v>
      </c>
      <c r="G758" s="525" t="str">
        <f t="shared" si="31"/>
        <v>项</v>
      </c>
    </row>
    <row r="759" ht="36" customHeight="1" spans="1:7">
      <c r="A759" s="509" t="s">
        <v>1402</v>
      </c>
      <c r="B759" s="507" t="s">
        <v>1403</v>
      </c>
      <c r="C759" s="542"/>
      <c r="D759" s="542"/>
      <c r="E759" s="537"/>
      <c r="F759" s="538" t="str">
        <f t="shared" si="30"/>
        <v>否</v>
      </c>
      <c r="G759" s="525" t="str">
        <f t="shared" si="31"/>
        <v>项</v>
      </c>
    </row>
    <row r="760" ht="36" customHeight="1" spans="1:7">
      <c r="A760" s="534" t="s">
        <v>1404</v>
      </c>
      <c r="B760" s="535" t="s">
        <v>1405</v>
      </c>
      <c r="C760" s="540">
        <v>948</v>
      </c>
      <c r="D760" s="540">
        <v>997</v>
      </c>
      <c r="E760" s="537">
        <f>(D760-C760)/C760</f>
        <v>0.0516877637130802</v>
      </c>
      <c r="F760" s="538" t="str">
        <f t="shared" si="30"/>
        <v>是</v>
      </c>
      <c r="G760" s="525" t="str">
        <f t="shared" si="31"/>
        <v>款</v>
      </c>
    </row>
    <row r="761" ht="36" customHeight="1" spans="1:7">
      <c r="A761" s="509" t="s">
        <v>1406</v>
      </c>
      <c r="B761" s="507" t="s">
        <v>1407</v>
      </c>
      <c r="C761" s="542"/>
      <c r="D761" s="542"/>
      <c r="E761" s="537"/>
      <c r="F761" s="538" t="str">
        <f t="shared" si="30"/>
        <v>否</v>
      </c>
      <c r="G761" s="525" t="str">
        <f t="shared" si="31"/>
        <v>项</v>
      </c>
    </row>
    <row r="762" ht="36" customHeight="1" spans="1:7">
      <c r="A762" s="509" t="s">
        <v>1408</v>
      </c>
      <c r="B762" s="507" t="s">
        <v>1409</v>
      </c>
      <c r="C762" s="542">
        <v>948</v>
      </c>
      <c r="D762" s="542">
        <v>997</v>
      </c>
      <c r="E762" s="543">
        <f>(D762-C762)/C762</f>
        <v>0.0516877637130802</v>
      </c>
      <c r="F762" s="538" t="str">
        <f t="shared" si="30"/>
        <v>是</v>
      </c>
      <c r="G762" s="525" t="str">
        <f t="shared" si="31"/>
        <v>项</v>
      </c>
    </row>
    <row r="763" ht="36" customHeight="1" spans="1:7">
      <c r="A763" s="509" t="s">
        <v>1410</v>
      </c>
      <c r="B763" s="507" t="s">
        <v>1411</v>
      </c>
      <c r="C763" s="542"/>
      <c r="D763" s="542"/>
      <c r="E763" s="537"/>
      <c r="F763" s="538" t="str">
        <f t="shared" si="30"/>
        <v>否</v>
      </c>
      <c r="G763" s="525" t="str">
        <f t="shared" si="31"/>
        <v>项</v>
      </c>
    </row>
    <row r="764" ht="36" customHeight="1" spans="1:7">
      <c r="A764" s="509" t="s">
        <v>1412</v>
      </c>
      <c r="B764" s="507" t="s">
        <v>1413</v>
      </c>
      <c r="C764" s="542"/>
      <c r="D764" s="542"/>
      <c r="E764" s="537"/>
      <c r="F764" s="538" t="str">
        <f t="shared" si="30"/>
        <v>否</v>
      </c>
      <c r="G764" s="525" t="str">
        <f t="shared" si="31"/>
        <v>项</v>
      </c>
    </row>
    <row r="765" ht="36" customHeight="1" spans="1:7">
      <c r="A765" s="509" t="s">
        <v>1414</v>
      </c>
      <c r="B765" s="507" t="s">
        <v>1415</v>
      </c>
      <c r="C765" s="542"/>
      <c r="D765" s="542"/>
      <c r="E765" s="537"/>
      <c r="F765" s="538" t="str">
        <f t="shared" si="30"/>
        <v>否</v>
      </c>
      <c r="G765" s="525" t="str">
        <f t="shared" si="31"/>
        <v>项</v>
      </c>
    </row>
    <row r="766" ht="36" customHeight="1" spans="1:7">
      <c r="A766" s="509" t="s">
        <v>1416</v>
      </c>
      <c r="B766" s="507" t="s">
        <v>1417</v>
      </c>
      <c r="C766" s="542"/>
      <c r="D766" s="542"/>
      <c r="E766" s="537"/>
      <c r="F766" s="538" t="str">
        <f t="shared" si="30"/>
        <v>否</v>
      </c>
      <c r="G766" s="525" t="str">
        <f t="shared" si="31"/>
        <v>项</v>
      </c>
    </row>
    <row r="767" ht="36" customHeight="1" spans="1:7">
      <c r="A767" s="507" t="s">
        <v>1418</v>
      </c>
      <c r="B767" s="507" t="s">
        <v>1419</v>
      </c>
      <c r="C767" s="542"/>
      <c r="D767" s="542"/>
      <c r="E767" s="537"/>
      <c r="F767" s="538" t="str">
        <f t="shared" si="30"/>
        <v>否</v>
      </c>
      <c r="G767" s="525" t="str">
        <f t="shared" si="31"/>
        <v>项</v>
      </c>
    </row>
    <row r="768" ht="36" customHeight="1" spans="1:7">
      <c r="A768" s="509" t="s">
        <v>1420</v>
      </c>
      <c r="B768" s="507" t="s">
        <v>1421</v>
      </c>
      <c r="C768" s="542"/>
      <c r="D768" s="542"/>
      <c r="E768" s="537"/>
      <c r="F768" s="538" t="str">
        <f t="shared" si="30"/>
        <v>否</v>
      </c>
      <c r="G768" s="525" t="str">
        <f t="shared" si="31"/>
        <v>项</v>
      </c>
    </row>
    <row r="769" ht="36" customHeight="1" spans="1:7">
      <c r="A769" s="534" t="s">
        <v>1422</v>
      </c>
      <c r="B769" s="535" t="s">
        <v>1423</v>
      </c>
      <c r="C769" s="540">
        <v>78</v>
      </c>
      <c r="D769" s="540"/>
      <c r="E769" s="537">
        <f>(D769-C769)/C769</f>
        <v>-1</v>
      </c>
      <c r="F769" s="538" t="str">
        <f t="shared" si="30"/>
        <v>是</v>
      </c>
      <c r="G769" s="525" t="str">
        <f t="shared" si="31"/>
        <v>款</v>
      </c>
    </row>
    <row r="770" ht="36" customHeight="1" spans="1:7">
      <c r="A770" s="509" t="s">
        <v>1424</v>
      </c>
      <c r="B770" s="507" t="s">
        <v>1425</v>
      </c>
      <c r="C770" s="542">
        <v>78</v>
      </c>
      <c r="D770" s="542"/>
      <c r="E770" s="543">
        <f>(D770-C770)/C770</f>
        <v>-1</v>
      </c>
      <c r="F770" s="538" t="str">
        <f t="shared" si="30"/>
        <v>是</v>
      </c>
      <c r="G770" s="525" t="str">
        <f t="shared" si="31"/>
        <v>项</v>
      </c>
    </row>
    <row r="771" ht="36" customHeight="1" spans="1:7">
      <c r="A771" s="509" t="s">
        <v>1426</v>
      </c>
      <c r="B771" s="507" t="s">
        <v>1427</v>
      </c>
      <c r="C771" s="542"/>
      <c r="D771" s="542"/>
      <c r="E771" s="537"/>
      <c r="F771" s="538" t="str">
        <f t="shared" si="30"/>
        <v>否</v>
      </c>
      <c r="G771" s="525" t="str">
        <f t="shared" si="31"/>
        <v>项</v>
      </c>
    </row>
    <row r="772" ht="36" customHeight="1" spans="1:7">
      <c r="A772" s="509" t="s">
        <v>1428</v>
      </c>
      <c r="B772" s="507" t="s">
        <v>1429</v>
      </c>
      <c r="C772" s="542"/>
      <c r="D772" s="542"/>
      <c r="E772" s="537"/>
      <c r="F772" s="538" t="str">
        <f t="shared" si="30"/>
        <v>否</v>
      </c>
      <c r="G772" s="525" t="str">
        <f t="shared" si="31"/>
        <v>项</v>
      </c>
    </row>
    <row r="773" ht="36" customHeight="1" spans="1:7">
      <c r="A773" s="509" t="s">
        <v>1430</v>
      </c>
      <c r="B773" s="507" t="s">
        <v>1431</v>
      </c>
      <c r="C773" s="542"/>
      <c r="D773" s="542"/>
      <c r="E773" s="537"/>
      <c r="F773" s="538" t="str">
        <f t="shared" si="30"/>
        <v>否</v>
      </c>
      <c r="G773" s="525" t="str">
        <f t="shared" si="31"/>
        <v>项</v>
      </c>
    </row>
    <row r="774" ht="36" customHeight="1" spans="1:7">
      <c r="A774" s="534" t="s">
        <v>1432</v>
      </c>
      <c r="B774" s="563" t="s">
        <v>1433</v>
      </c>
      <c r="C774" s="540">
        <v>1287</v>
      </c>
      <c r="D774" s="540">
        <v>390</v>
      </c>
      <c r="E774" s="537">
        <f>(D774-C774)/C774</f>
        <v>-0.696969696969697</v>
      </c>
      <c r="F774" s="538" t="str">
        <f t="shared" si="30"/>
        <v>是</v>
      </c>
      <c r="G774" s="525" t="str">
        <f t="shared" si="31"/>
        <v>款</v>
      </c>
    </row>
    <row r="775" ht="36" customHeight="1" spans="1:7">
      <c r="A775" s="509" t="s">
        <v>1434</v>
      </c>
      <c r="B775" s="507" t="s">
        <v>1435</v>
      </c>
      <c r="C775" s="542">
        <v>1172</v>
      </c>
      <c r="D775" s="542">
        <v>387</v>
      </c>
      <c r="E775" s="543">
        <f>(D775-C775)/C775</f>
        <v>-0.669795221843003</v>
      </c>
      <c r="F775" s="538" t="str">
        <f t="shared" si="30"/>
        <v>是</v>
      </c>
      <c r="G775" s="525" t="str">
        <f t="shared" si="31"/>
        <v>项</v>
      </c>
    </row>
    <row r="776" ht="36" customHeight="1" spans="1:7">
      <c r="A776" s="509" t="s">
        <v>1436</v>
      </c>
      <c r="B776" s="507" t="s">
        <v>1437</v>
      </c>
      <c r="C776" s="542"/>
      <c r="D776" s="542">
        <v>3</v>
      </c>
      <c r="E776" s="537"/>
      <c r="F776" s="538" t="str">
        <f t="shared" si="30"/>
        <v>是</v>
      </c>
      <c r="G776" s="525" t="str">
        <f t="shared" si="31"/>
        <v>项</v>
      </c>
    </row>
    <row r="777" ht="36" customHeight="1" spans="1:7">
      <c r="A777" s="509" t="s">
        <v>1438</v>
      </c>
      <c r="B777" s="507" t="s">
        <v>1439</v>
      </c>
      <c r="C777" s="542"/>
      <c r="D777" s="542"/>
      <c r="E777" s="537"/>
      <c r="F777" s="538" t="str">
        <f t="shared" si="30"/>
        <v>否</v>
      </c>
      <c r="G777" s="525" t="str">
        <f t="shared" si="31"/>
        <v>项</v>
      </c>
    </row>
    <row r="778" ht="36" customHeight="1" spans="1:7">
      <c r="A778" s="509" t="s">
        <v>1440</v>
      </c>
      <c r="B778" s="507" t="s">
        <v>1441</v>
      </c>
      <c r="C778" s="542"/>
      <c r="D778" s="542"/>
      <c r="E778" s="537"/>
      <c r="F778" s="538" t="str">
        <f t="shared" si="30"/>
        <v>否</v>
      </c>
      <c r="G778" s="525" t="str">
        <f t="shared" si="31"/>
        <v>项</v>
      </c>
    </row>
    <row r="779" ht="36" customHeight="1" spans="1:7">
      <c r="A779" s="509" t="s">
        <v>1442</v>
      </c>
      <c r="B779" s="507" t="s">
        <v>1443</v>
      </c>
      <c r="C779" s="542">
        <v>115</v>
      </c>
      <c r="D779" s="542"/>
      <c r="E779" s="543">
        <f>(D779-C779)/C779</f>
        <v>-1</v>
      </c>
      <c r="F779" s="538" t="str">
        <f t="shared" si="30"/>
        <v>是</v>
      </c>
      <c r="G779" s="525" t="str">
        <f t="shared" si="31"/>
        <v>项</v>
      </c>
    </row>
    <row r="780" ht="36" customHeight="1" spans="1:7">
      <c r="A780" s="509" t="s">
        <v>1444</v>
      </c>
      <c r="B780" s="507" t="s">
        <v>1445</v>
      </c>
      <c r="C780" s="542"/>
      <c r="D780" s="542"/>
      <c r="E780" s="537"/>
      <c r="F780" s="538" t="str">
        <f t="shared" si="30"/>
        <v>否</v>
      </c>
      <c r="G780" s="525" t="str">
        <f t="shared" si="31"/>
        <v>项</v>
      </c>
    </row>
    <row r="781" ht="36" customHeight="1" spans="1:7">
      <c r="A781" s="534" t="s">
        <v>1446</v>
      </c>
      <c r="B781" s="535" t="s">
        <v>1447</v>
      </c>
      <c r="C781" s="540"/>
      <c r="D781" s="540"/>
      <c r="E781" s="537"/>
      <c r="F781" s="538" t="str">
        <f t="shared" ref="F781:F831" si="32">IF(LEN(A781)=3,"是",IF(B781&lt;&gt;"",IF(SUM(C781:D781)&lt;&gt;0,"是","否"),"是"))</f>
        <v>否</v>
      </c>
      <c r="G781" s="525" t="str">
        <f t="shared" ref="G781:G831" si="33">IF(LEN(A781)=3,"类",IF(LEN(A781)=5,"款","项"))</f>
        <v>款</v>
      </c>
    </row>
    <row r="782" ht="36" customHeight="1" spans="1:7">
      <c r="A782" s="509" t="s">
        <v>1448</v>
      </c>
      <c r="B782" s="507" t="s">
        <v>1449</v>
      </c>
      <c r="C782" s="542"/>
      <c r="D782" s="542"/>
      <c r="E782" s="537"/>
      <c r="F782" s="538" t="str">
        <f t="shared" si="32"/>
        <v>否</v>
      </c>
      <c r="G782" s="525" t="str">
        <f t="shared" si="33"/>
        <v>项</v>
      </c>
    </row>
    <row r="783" ht="36" customHeight="1" spans="1:7">
      <c r="A783" s="509" t="s">
        <v>1450</v>
      </c>
      <c r="B783" s="507" t="s">
        <v>1451</v>
      </c>
      <c r="C783" s="542"/>
      <c r="D783" s="542"/>
      <c r="E783" s="537"/>
      <c r="F783" s="538" t="str">
        <f t="shared" si="32"/>
        <v>否</v>
      </c>
      <c r="G783" s="525" t="str">
        <f t="shared" si="33"/>
        <v>项</v>
      </c>
    </row>
    <row r="784" ht="36" customHeight="1" spans="1:7">
      <c r="A784" s="534" t="s">
        <v>1452</v>
      </c>
      <c r="B784" s="535" t="s">
        <v>1453</v>
      </c>
      <c r="C784" s="540"/>
      <c r="D784" s="540"/>
      <c r="E784" s="537"/>
      <c r="F784" s="538" t="str">
        <f t="shared" si="32"/>
        <v>否</v>
      </c>
      <c r="G784" s="525" t="str">
        <f t="shared" si="33"/>
        <v>款</v>
      </c>
    </row>
    <row r="785" ht="36" customHeight="1" spans="1:7">
      <c r="A785" s="509" t="s">
        <v>1454</v>
      </c>
      <c r="B785" s="507" t="s">
        <v>1455</v>
      </c>
      <c r="C785" s="542"/>
      <c r="D785" s="542"/>
      <c r="E785" s="537"/>
      <c r="F785" s="538" t="str">
        <f t="shared" si="32"/>
        <v>否</v>
      </c>
      <c r="G785" s="525" t="str">
        <f t="shared" si="33"/>
        <v>项</v>
      </c>
    </row>
    <row r="786" ht="36" customHeight="1" spans="1:7">
      <c r="A786" s="509" t="s">
        <v>1456</v>
      </c>
      <c r="B786" s="507" t="s">
        <v>1457</v>
      </c>
      <c r="C786" s="542"/>
      <c r="D786" s="542"/>
      <c r="E786" s="537"/>
      <c r="F786" s="538" t="str">
        <f t="shared" si="32"/>
        <v>否</v>
      </c>
      <c r="G786" s="525" t="str">
        <f t="shared" si="33"/>
        <v>项</v>
      </c>
    </row>
    <row r="787" ht="36" customHeight="1" spans="1:7">
      <c r="A787" s="534" t="s">
        <v>1458</v>
      </c>
      <c r="B787" s="535" t="s">
        <v>1459</v>
      </c>
      <c r="C787" s="540"/>
      <c r="D787" s="540"/>
      <c r="E787" s="537"/>
      <c r="F787" s="538" t="str">
        <f t="shared" si="32"/>
        <v>否</v>
      </c>
      <c r="G787" s="525" t="str">
        <f t="shared" si="33"/>
        <v>款</v>
      </c>
    </row>
    <row r="788" ht="36" customHeight="1" spans="1:7">
      <c r="A788" s="509">
        <v>2110901</v>
      </c>
      <c r="B788" s="558" t="s">
        <v>1460</v>
      </c>
      <c r="C788" s="542"/>
      <c r="D788" s="542"/>
      <c r="E788" s="537"/>
      <c r="F788" s="538" t="str">
        <f t="shared" si="32"/>
        <v>否</v>
      </c>
      <c r="G788" s="525" t="str">
        <f t="shared" si="33"/>
        <v>项</v>
      </c>
    </row>
    <row r="789" ht="36" customHeight="1" spans="1:7">
      <c r="A789" s="534" t="s">
        <v>1461</v>
      </c>
      <c r="B789" s="535" t="s">
        <v>1462</v>
      </c>
      <c r="C789" s="540"/>
      <c r="D789" s="540">
        <v>94</v>
      </c>
      <c r="E789" s="537"/>
      <c r="F789" s="538" t="str">
        <f t="shared" si="32"/>
        <v>是</v>
      </c>
      <c r="G789" s="525" t="str">
        <f t="shared" si="33"/>
        <v>款</v>
      </c>
    </row>
    <row r="790" ht="36" customHeight="1" spans="1:7">
      <c r="A790" s="509">
        <v>2111001</v>
      </c>
      <c r="B790" s="558" t="s">
        <v>1463</v>
      </c>
      <c r="C790" s="542"/>
      <c r="D790" s="542">
        <v>94</v>
      </c>
      <c r="E790" s="537"/>
      <c r="F790" s="538" t="str">
        <f t="shared" si="32"/>
        <v>是</v>
      </c>
      <c r="G790" s="525" t="str">
        <f t="shared" si="33"/>
        <v>项</v>
      </c>
    </row>
    <row r="791" ht="36" customHeight="1" spans="1:7">
      <c r="A791" s="534" t="s">
        <v>1464</v>
      </c>
      <c r="B791" s="535" t="s">
        <v>1465</v>
      </c>
      <c r="C791" s="540">
        <v>827</v>
      </c>
      <c r="D791" s="540">
        <v>611</v>
      </c>
      <c r="E791" s="537">
        <f>(D791-C791)/C791</f>
        <v>-0.261185006045949</v>
      </c>
      <c r="F791" s="538" t="str">
        <f t="shared" si="32"/>
        <v>是</v>
      </c>
      <c r="G791" s="525" t="str">
        <f t="shared" si="33"/>
        <v>款</v>
      </c>
    </row>
    <row r="792" ht="36" customHeight="1" spans="1:7">
      <c r="A792" s="509" t="s">
        <v>1466</v>
      </c>
      <c r="B792" s="507" t="s">
        <v>1467</v>
      </c>
      <c r="C792" s="542"/>
      <c r="D792" s="542"/>
      <c r="E792" s="537"/>
      <c r="F792" s="538" t="str">
        <f t="shared" si="32"/>
        <v>否</v>
      </c>
      <c r="G792" s="525" t="str">
        <f t="shared" si="33"/>
        <v>项</v>
      </c>
    </row>
    <row r="793" ht="36" customHeight="1" spans="1:7">
      <c r="A793" s="509" t="s">
        <v>1468</v>
      </c>
      <c r="B793" s="507" t="s">
        <v>1469</v>
      </c>
      <c r="C793" s="542"/>
      <c r="D793" s="542"/>
      <c r="E793" s="537"/>
      <c r="F793" s="538" t="str">
        <f t="shared" si="32"/>
        <v>否</v>
      </c>
      <c r="G793" s="525" t="str">
        <f t="shared" si="33"/>
        <v>项</v>
      </c>
    </row>
    <row r="794" ht="36" customHeight="1" spans="1:7">
      <c r="A794" s="509" t="s">
        <v>1470</v>
      </c>
      <c r="B794" s="507" t="s">
        <v>1471</v>
      </c>
      <c r="C794" s="542">
        <v>827</v>
      </c>
      <c r="D794" s="542">
        <v>611</v>
      </c>
      <c r="E794" s="543">
        <f>(D794-C794)/C794</f>
        <v>-0.261185006045949</v>
      </c>
      <c r="F794" s="538" t="str">
        <f t="shared" si="32"/>
        <v>是</v>
      </c>
      <c r="G794" s="525" t="str">
        <f t="shared" si="33"/>
        <v>项</v>
      </c>
    </row>
    <row r="795" ht="36" customHeight="1" spans="1:7">
      <c r="A795" s="509" t="s">
        <v>1472</v>
      </c>
      <c r="B795" s="507" t="s">
        <v>1473</v>
      </c>
      <c r="C795" s="542"/>
      <c r="D795" s="542"/>
      <c r="E795" s="537"/>
      <c r="F795" s="538" t="str">
        <f t="shared" si="32"/>
        <v>否</v>
      </c>
      <c r="G795" s="525" t="str">
        <f t="shared" si="33"/>
        <v>项</v>
      </c>
    </row>
    <row r="796" ht="36" customHeight="1" spans="1:7">
      <c r="A796" s="509" t="s">
        <v>1474</v>
      </c>
      <c r="B796" s="507" t="s">
        <v>1475</v>
      </c>
      <c r="C796" s="542"/>
      <c r="D796" s="542"/>
      <c r="E796" s="537"/>
      <c r="F796" s="538" t="str">
        <f t="shared" si="32"/>
        <v>否</v>
      </c>
      <c r="G796" s="525" t="str">
        <f t="shared" si="33"/>
        <v>项</v>
      </c>
    </row>
    <row r="797" ht="36" customHeight="1" spans="1:7">
      <c r="A797" s="534" t="s">
        <v>1476</v>
      </c>
      <c r="B797" s="535" t="s">
        <v>1477</v>
      </c>
      <c r="C797" s="540"/>
      <c r="D797" s="540"/>
      <c r="E797" s="537"/>
      <c r="F797" s="538" t="str">
        <f t="shared" si="32"/>
        <v>否</v>
      </c>
      <c r="G797" s="525" t="str">
        <f t="shared" si="33"/>
        <v>款</v>
      </c>
    </row>
    <row r="798" ht="36" customHeight="1" spans="1:7">
      <c r="A798" s="507" t="s">
        <v>1478</v>
      </c>
      <c r="B798" s="507" t="s">
        <v>1479</v>
      </c>
      <c r="C798" s="542"/>
      <c r="D798" s="542"/>
      <c r="E798" s="537"/>
      <c r="F798" s="538" t="str">
        <f t="shared" si="32"/>
        <v>否</v>
      </c>
      <c r="G798" s="525" t="str">
        <f t="shared" si="33"/>
        <v>项</v>
      </c>
    </row>
    <row r="799" ht="36" customHeight="1" spans="1:7">
      <c r="A799" s="534" t="s">
        <v>1480</v>
      </c>
      <c r="B799" s="535" t="s">
        <v>1481</v>
      </c>
      <c r="C799" s="540"/>
      <c r="D799" s="540"/>
      <c r="E799" s="537"/>
      <c r="F799" s="538" t="str">
        <f t="shared" si="32"/>
        <v>否</v>
      </c>
      <c r="G799" s="525" t="str">
        <f t="shared" si="33"/>
        <v>款</v>
      </c>
    </row>
    <row r="800" ht="36" customHeight="1" spans="1:7">
      <c r="A800" s="507" t="s">
        <v>1482</v>
      </c>
      <c r="B800" s="507" t="s">
        <v>1483</v>
      </c>
      <c r="C800" s="542"/>
      <c r="D800" s="542"/>
      <c r="E800" s="537"/>
      <c r="F800" s="538" t="str">
        <f t="shared" si="32"/>
        <v>否</v>
      </c>
      <c r="G800" s="525" t="str">
        <f t="shared" si="33"/>
        <v>项</v>
      </c>
    </row>
    <row r="801" ht="36" customHeight="1" spans="1:7">
      <c r="A801" s="534" t="s">
        <v>1484</v>
      </c>
      <c r="B801" s="535" t="s">
        <v>1485</v>
      </c>
      <c r="C801" s="540"/>
      <c r="D801" s="540">
        <v>100</v>
      </c>
      <c r="E801" s="537"/>
      <c r="F801" s="538" t="str">
        <f t="shared" si="32"/>
        <v>是</v>
      </c>
      <c r="G801" s="525" t="str">
        <f t="shared" si="33"/>
        <v>款</v>
      </c>
    </row>
    <row r="802" ht="36" customHeight="1" spans="1:7">
      <c r="A802" s="509" t="s">
        <v>1486</v>
      </c>
      <c r="B802" s="507" t="s">
        <v>143</v>
      </c>
      <c r="C802" s="542"/>
      <c r="D802" s="542"/>
      <c r="E802" s="537"/>
      <c r="F802" s="538" t="str">
        <f t="shared" si="32"/>
        <v>否</v>
      </c>
      <c r="G802" s="525" t="str">
        <f t="shared" si="33"/>
        <v>项</v>
      </c>
    </row>
    <row r="803" ht="36" customHeight="1" spans="1:7">
      <c r="A803" s="509" t="s">
        <v>1487</v>
      </c>
      <c r="B803" s="507" t="s">
        <v>145</v>
      </c>
      <c r="C803" s="542"/>
      <c r="D803" s="542"/>
      <c r="E803" s="537"/>
      <c r="F803" s="538" t="str">
        <f t="shared" si="32"/>
        <v>否</v>
      </c>
      <c r="G803" s="525" t="str">
        <f t="shared" si="33"/>
        <v>项</v>
      </c>
    </row>
    <row r="804" ht="36" customHeight="1" spans="1:7">
      <c r="A804" s="509" t="s">
        <v>1488</v>
      </c>
      <c r="B804" s="507" t="s">
        <v>147</v>
      </c>
      <c r="C804" s="542"/>
      <c r="D804" s="542"/>
      <c r="E804" s="537"/>
      <c r="F804" s="538" t="str">
        <f t="shared" si="32"/>
        <v>否</v>
      </c>
      <c r="G804" s="525" t="str">
        <f t="shared" si="33"/>
        <v>项</v>
      </c>
    </row>
    <row r="805" ht="36" customHeight="1" spans="1:7">
      <c r="A805" s="509" t="s">
        <v>1489</v>
      </c>
      <c r="B805" s="507" t="s">
        <v>1490</v>
      </c>
      <c r="C805" s="542"/>
      <c r="D805" s="542"/>
      <c r="E805" s="537"/>
      <c r="F805" s="538" t="str">
        <f t="shared" si="32"/>
        <v>否</v>
      </c>
      <c r="G805" s="525" t="str">
        <f t="shared" si="33"/>
        <v>项</v>
      </c>
    </row>
    <row r="806" ht="36" customHeight="1" spans="1:7">
      <c r="A806" s="509" t="s">
        <v>1491</v>
      </c>
      <c r="B806" s="507" t="s">
        <v>1492</v>
      </c>
      <c r="C806" s="542"/>
      <c r="D806" s="542"/>
      <c r="E806" s="537"/>
      <c r="F806" s="538" t="str">
        <f t="shared" si="32"/>
        <v>否</v>
      </c>
      <c r="G806" s="525" t="str">
        <f t="shared" si="33"/>
        <v>项</v>
      </c>
    </row>
    <row r="807" ht="36" customHeight="1" spans="1:7">
      <c r="A807" s="509" t="s">
        <v>1493</v>
      </c>
      <c r="B807" s="507" t="s">
        <v>1494</v>
      </c>
      <c r="C807" s="542"/>
      <c r="D807" s="542"/>
      <c r="E807" s="537"/>
      <c r="F807" s="538" t="str">
        <f t="shared" si="32"/>
        <v>否</v>
      </c>
      <c r="G807" s="525" t="str">
        <f t="shared" si="33"/>
        <v>项</v>
      </c>
    </row>
    <row r="808" ht="36" customHeight="1" spans="1:7">
      <c r="A808" s="509" t="s">
        <v>1495</v>
      </c>
      <c r="B808" s="507" t="s">
        <v>1496</v>
      </c>
      <c r="C808" s="542"/>
      <c r="D808" s="542">
        <v>100</v>
      </c>
      <c r="E808" s="537"/>
      <c r="F808" s="538" t="str">
        <f t="shared" si="32"/>
        <v>是</v>
      </c>
      <c r="G808" s="525" t="str">
        <f t="shared" si="33"/>
        <v>项</v>
      </c>
    </row>
    <row r="809" ht="36" customHeight="1" spans="1:7">
      <c r="A809" s="509" t="s">
        <v>1497</v>
      </c>
      <c r="B809" s="507" t="s">
        <v>1498</v>
      </c>
      <c r="C809" s="542"/>
      <c r="D809" s="542"/>
      <c r="E809" s="537"/>
      <c r="F809" s="538" t="str">
        <f t="shared" si="32"/>
        <v>否</v>
      </c>
      <c r="G809" s="525" t="str">
        <f t="shared" si="33"/>
        <v>项</v>
      </c>
    </row>
    <row r="810" ht="36" customHeight="1" spans="1:7">
      <c r="A810" s="509" t="s">
        <v>1499</v>
      </c>
      <c r="B810" s="507" t="s">
        <v>1500</v>
      </c>
      <c r="C810" s="542"/>
      <c r="D810" s="542"/>
      <c r="E810" s="537"/>
      <c r="F810" s="538" t="str">
        <f t="shared" si="32"/>
        <v>否</v>
      </c>
      <c r="G810" s="525" t="str">
        <f t="shared" si="33"/>
        <v>项</v>
      </c>
    </row>
    <row r="811" ht="36" customHeight="1" spans="1:7">
      <c r="A811" s="509" t="s">
        <v>1501</v>
      </c>
      <c r="B811" s="507" t="s">
        <v>1502</v>
      </c>
      <c r="C811" s="542"/>
      <c r="D811" s="542"/>
      <c r="E811" s="537"/>
      <c r="F811" s="538" t="str">
        <f t="shared" si="32"/>
        <v>否</v>
      </c>
      <c r="G811" s="525" t="str">
        <f t="shared" si="33"/>
        <v>项</v>
      </c>
    </row>
    <row r="812" ht="36" customHeight="1" spans="1:7">
      <c r="A812" s="509" t="s">
        <v>1503</v>
      </c>
      <c r="B812" s="507" t="s">
        <v>244</v>
      </c>
      <c r="C812" s="542"/>
      <c r="D812" s="542"/>
      <c r="E812" s="537"/>
      <c r="F812" s="538" t="str">
        <f t="shared" si="32"/>
        <v>否</v>
      </c>
      <c r="G812" s="525" t="str">
        <f t="shared" si="33"/>
        <v>项</v>
      </c>
    </row>
    <row r="813" ht="36" customHeight="1" spans="1:7">
      <c r="A813" s="509" t="s">
        <v>1504</v>
      </c>
      <c r="B813" s="507" t="s">
        <v>1505</v>
      </c>
      <c r="C813" s="542"/>
      <c r="D813" s="542"/>
      <c r="E813" s="537"/>
      <c r="F813" s="538" t="str">
        <f t="shared" si="32"/>
        <v>否</v>
      </c>
      <c r="G813" s="525" t="str">
        <f t="shared" si="33"/>
        <v>项</v>
      </c>
    </row>
    <row r="814" ht="36" customHeight="1" spans="1:7">
      <c r="A814" s="509" t="s">
        <v>1506</v>
      </c>
      <c r="B814" s="507" t="s">
        <v>161</v>
      </c>
      <c r="C814" s="542"/>
      <c r="D814" s="542"/>
      <c r="E814" s="537"/>
      <c r="F814" s="538" t="str">
        <f t="shared" si="32"/>
        <v>否</v>
      </c>
      <c r="G814" s="525" t="str">
        <f t="shared" si="33"/>
        <v>项</v>
      </c>
    </row>
    <row r="815" ht="36" customHeight="1" spans="1:7">
      <c r="A815" s="509" t="s">
        <v>1507</v>
      </c>
      <c r="B815" s="507" t="s">
        <v>1508</v>
      </c>
      <c r="C815" s="542"/>
      <c r="D815" s="542"/>
      <c r="E815" s="537"/>
      <c r="F815" s="538" t="str">
        <f t="shared" si="32"/>
        <v>否</v>
      </c>
      <c r="G815" s="525" t="str">
        <f t="shared" si="33"/>
        <v>项</v>
      </c>
    </row>
    <row r="816" ht="36" customHeight="1" spans="1:7">
      <c r="A816" s="534" t="s">
        <v>1509</v>
      </c>
      <c r="B816" s="535" t="s">
        <v>1510</v>
      </c>
      <c r="C816" s="540"/>
      <c r="D816" s="540"/>
      <c r="E816" s="537"/>
      <c r="F816" s="538" t="str">
        <f t="shared" si="32"/>
        <v>否</v>
      </c>
      <c r="G816" s="525" t="str">
        <f t="shared" si="33"/>
        <v>款</v>
      </c>
    </row>
    <row r="817" ht="36" customHeight="1" spans="1:7">
      <c r="A817" s="556" t="s">
        <v>1511</v>
      </c>
      <c r="B817" s="556" t="s">
        <v>1512</v>
      </c>
      <c r="C817" s="542"/>
      <c r="D817" s="542"/>
      <c r="E817" s="537"/>
      <c r="F817" s="538" t="str">
        <f t="shared" si="32"/>
        <v>否</v>
      </c>
      <c r="G817" s="525" t="str">
        <f t="shared" si="33"/>
        <v>项</v>
      </c>
    </row>
    <row r="818" ht="36" customHeight="1" spans="1:7">
      <c r="A818" s="557" t="s">
        <v>1513</v>
      </c>
      <c r="B818" s="553" t="s">
        <v>525</v>
      </c>
      <c r="C818" s="555"/>
      <c r="D818" s="555"/>
      <c r="E818" s="537"/>
      <c r="F818" s="538" t="str">
        <f t="shared" si="32"/>
        <v>否</v>
      </c>
      <c r="G818" s="525" t="str">
        <f t="shared" si="33"/>
        <v>项</v>
      </c>
    </row>
    <row r="819" ht="36" customHeight="1" spans="1:7">
      <c r="A819" s="534" t="s">
        <v>91</v>
      </c>
      <c r="B819" s="535" t="s">
        <v>92</v>
      </c>
      <c r="C819" s="540">
        <f>C820+C831+C833+C836+C838+C840</f>
        <v>83850</v>
      </c>
      <c r="D819" s="540">
        <f>D820+D831+D833+D836+D838+D840</f>
        <v>98692</v>
      </c>
      <c r="E819" s="537">
        <f>(D819-C819)/C819</f>
        <v>0.177006559332141</v>
      </c>
      <c r="F819" s="538" t="str">
        <f t="shared" si="32"/>
        <v>是</v>
      </c>
      <c r="G819" s="525" t="str">
        <f t="shared" si="33"/>
        <v>类</v>
      </c>
    </row>
    <row r="820" ht="36" customHeight="1" spans="1:7">
      <c r="A820" s="534" t="s">
        <v>1514</v>
      </c>
      <c r="B820" s="535" t="s">
        <v>1515</v>
      </c>
      <c r="C820" s="540">
        <v>4763</v>
      </c>
      <c r="D820" s="540">
        <v>3847</v>
      </c>
      <c r="E820" s="537">
        <f>(D820-C820)/C820</f>
        <v>-0.192315767373504</v>
      </c>
      <c r="F820" s="538" t="str">
        <f t="shared" si="32"/>
        <v>是</v>
      </c>
      <c r="G820" s="525" t="str">
        <f t="shared" si="33"/>
        <v>款</v>
      </c>
    </row>
    <row r="821" ht="36" customHeight="1" spans="1:7">
      <c r="A821" s="509" t="s">
        <v>1516</v>
      </c>
      <c r="B821" s="507" t="s">
        <v>143</v>
      </c>
      <c r="C821" s="542">
        <v>4514</v>
      </c>
      <c r="D821" s="542">
        <v>3398</v>
      </c>
      <c r="E821" s="543">
        <f>(D821-C821)/C821</f>
        <v>-0.247230837394772</v>
      </c>
      <c r="F821" s="538" t="str">
        <f t="shared" si="32"/>
        <v>是</v>
      </c>
      <c r="G821" s="525" t="str">
        <f t="shared" si="33"/>
        <v>项</v>
      </c>
    </row>
    <row r="822" ht="36" customHeight="1" spans="1:7">
      <c r="A822" s="509" t="s">
        <v>1517</v>
      </c>
      <c r="B822" s="507" t="s">
        <v>145</v>
      </c>
      <c r="C822" s="542">
        <v>249</v>
      </c>
      <c r="D822" s="542">
        <v>380</v>
      </c>
      <c r="E822" s="543">
        <f>(D822-C822)/C822</f>
        <v>0.526104417670683</v>
      </c>
      <c r="F822" s="538" t="str">
        <f t="shared" si="32"/>
        <v>是</v>
      </c>
      <c r="G822" s="525" t="str">
        <f t="shared" si="33"/>
        <v>项</v>
      </c>
    </row>
    <row r="823" ht="36" customHeight="1" spans="1:7">
      <c r="A823" s="509" t="s">
        <v>1518</v>
      </c>
      <c r="B823" s="507" t="s">
        <v>147</v>
      </c>
      <c r="C823" s="542"/>
      <c r="D823" s="542"/>
      <c r="E823" s="537"/>
      <c r="F823" s="538" t="str">
        <f t="shared" si="32"/>
        <v>否</v>
      </c>
      <c r="G823" s="525" t="str">
        <f t="shared" si="33"/>
        <v>项</v>
      </c>
    </row>
    <row r="824" ht="36" customHeight="1" spans="1:7">
      <c r="A824" s="509" t="s">
        <v>1519</v>
      </c>
      <c r="B824" s="507" t="s">
        <v>1520</v>
      </c>
      <c r="C824" s="542"/>
      <c r="D824" s="542"/>
      <c r="E824" s="537"/>
      <c r="F824" s="538" t="str">
        <f t="shared" si="32"/>
        <v>否</v>
      </c>
      <c r="G824" s="525" t="str">
        <f t="shared" si="33"/>
        <v>项</v>
      </c>
    </row>
    <row r="825" ht="36" customHeight="1" spans="1:7">
      <c r="A825" s="509" t="s">
        <v>1521</v>
      </c>
      <c r="B825" s="507" t="s">
        <v>1522</v>
      </c>
      <c r="C825" s="542"/>
      <c r="D825" s="542"/>
      <c r="E825" s="537"/>
      <c r="F825" s="538" t="str">
        <f t="shared" si="32"/>
        <v>否</v>
      </c>
      <c r="G825" s="525" t="str">
        <f t="shared" si="33"/>
        <v>项</v>
      </c>
    </row>
    <row r="826" ht="36" customHeight="1" spans="1:7">
      <c r="A826" s="509" t="s">
        <v>1523</v>
      </c>
      <c r="B826" s="507" t="s">
        <v>1524</v>
      </c>
      <c r="C826" s="542"/>
      <c r="D826" s="542"/>
      <c r="E826" s="537"/>
      <c r="F826" s="538" t="str">
        <f t="shared" si="32"/>
        <v>否</v>
      </c>
      <c r="G826" s="525" t="str">
        <f t="shared" si="33"/>
        <v>项</v>
      </c>
    </row>
    <row r="827" ht="36" customHeight="1" spans="1:7">
      <c r="A827" s="509" t="s">
        <v>1525</v>
      </c>
      <c r="B827" s="507" t="s">
        <v>1526</v>
      </c>
      <c r="C827" s="542"/>
      <c r="D827" s="542"/>
      <c r="E827" s="537"/>
      <c r="F827" s="538" t="str">
        <f t="shared" si="32"/>
        <v>否</v>
      </c>
      <c r="G827" s="525" t="str">
        <f t="shared" si="33"/>
        <v>项</v>
      </c>
    </row>
    <row r="828" ht="36" customHeight="1" spans="1:7">
      <c r="A828" s="509" t="s">
        <v>1527</v>
      </c>
      <c r="B828" s="507" t="s">
        <v>1528</v>
      </c>
      <c r="C828" s="542"/>
      <c r="D828" s="542"/>
      <c r="E828" s="537"/>
      <c r="F828" s="538" t="str">
        <f t="shared" si="32"/>
        <v>否</v>
      </c>
      <c r="G828" s="525" t="str">
        <f t="shared" si="33"/>
        <v>项</v>
      </c>
    </row>
    <row r="829" ht="36" customHeight="1" spans="1:7">
      <c r="A829" s="509" t="s">
        <v>1529</v>
      </c>
      <c r="B829" s="507" t="s">
        <v>1530</v>
      </c>
      <c r="C829" s="542"/>
      <c r="D829" s="542"/>
      <c r="E829" s="537"/>
      <c r="F829" s="538" t="str">
        <f t="shared" si="32"/>
        <v>否</v>
      </c>
      <c r="G829" s="525" t="str">
        <f t="shared" si="33"/>
        <v>项</v>
      </c>
    </row>
    <row r="830" ht="36" customHeight="1" spans="1:7">
      <c r="A830" s="509" t="s">
        <v>1531</v>
      </c>
      <c r="B830" s="507" t="s">
        <v>1532</v>
      </c>
      <c r="C830" s="542"/>
      <c r="D830" s="542">
        <v>69</v>
      </c>
      <c r="E830" s="537"/>
      <c r="F830" s="538" t="str">
        <f t="shared" si="32"/>
        <v>是</v>
      </c>
      <c r="G830" s="525" t="str">
        <f t="shared" si="33"/>
        <v>项</v>
      </c>
    </row>
    <row r="831" ht="36" customHeight="1" spans="1:7">
      <c r="A831" s="534" t="s">
        <v>1533</v>
      </c>
      <c r="B831" s="535" t="s">
        <v>1534</v>
      </c>
      <c r="C831" s="540">
        <v>267</v>
      </c>
      <c r="D831" s="540">
        <v>215</v>
      </c>
      <c r="E831" s="537">
        <f t="shared" ref="E831:E837" si="34">(D831-C831)/C831</f>
        <v>-0.194756554307116</v>
      </c>
      <c r="F831" s="538" t="str">
        <f t="shared" si="32"/>
        <v>是</v>
      </c>
      <c r="G831" s="525" t="str">
        <f t="shared" si="33"/>
        <v>款</v>
      </c>
    </row>
    <row r="832" ht="36" customHeight="1" spans="1:7">
      <c r="A832" s="509">
        <v>2120201</v>
      </c>
      <c r="B832" s="558" t="s">
        <v>1535</v>
      </c>
      <c r="C832" s="542">
        <v>267</v>
      </c>
      <c r="D832" s="542">
        <v>215</v>
      </c>
      <c r="E832" s="543">
        <f t="shared" si="34"/>
        <v>-0.194756554307116</v>
      </c>
      <c r="F832" s="538" t="str">
        <f t="shared" ref="F832:F892" si="35">IF(LEN(A832)=3,"是",IF(B832&lt;&gt;"",IF(SUM(C832:D832)&lt;&gt;0,"是","否"),"是"))</f>
        <v>是</v>
      </c>
      <c r="G832" s="525" t="str">
        <f t="shared" ref="G832:G892" si="36">IF(LEN(A832)=3,"类",IF(LEN(A832)=5,"款","项"))</f>
        <v>项</v>
      </c>
    </row>
    <row r="833" ht="36" customHeight="1" spans="1:7">
      <c r="A833" s="534" t="s">
        <v>1536</v>
      </c>
      <c r="B833" s="535" t="s">
        <v>1537</v>
      </c>
      <c r="C833" s="540">
        <v>78694</v>
      </c>
      <c r="D833" s="540">
        <v>94410</v>
      </c>
      <c r="E833" s="537">
        <f t="shared" si="34"/>
        <v>0.199710270160368</v>
      </c>
      <c r="F833" s="538" t="str">
        <f t="shared" si="35"/>
        <v>是</v>
      </c>
      <c r="G833" s="525" t="str">
        <f t="shared" si="36"/>
        <v>款</v>
      </c>
    </row>
    <row r="834" ht="36" customHeight="1" spans="1:7">
      <c r="A834" s="509" t="s">
        <v>1538</v>
      </c>
      <c r="B834" s="507" t="s">
        <v>1539</v>
      </c>
      <c r="C834" s="542">
        <v>23808</v>
      </c>
      <c r="D834" s="542">
        <v>64357</v>
      </c>
      <c r="E834" s="543">
        <f t="shared" si="34"/>
        <v>1.70316700268817</v>
      </c>
      <c r="F834" s="538" t="str">
        <f t="shared" si="35"/>
        <v>是</v>
      </c>
      <c r="G834" s="525" t="str">
        <f t="shared" si="36"/>
        <v>项</v>
      </c>
    </row>
    <row r="835" ht="36" customHeight="1" spans="1:7">
      <c r="A835" s="509" t="s">
        <v>1540</v>
      </c>
      <c r="B835" s="507" t="s">
        <v>1541</v>
      </c>
      <c r="C835" s="542">
        <v>54886</v>
      </c>
      <c r="D835" s="542">
        <v>30053</v>
      </c>
      <c r="E835" s="543">
        <f t="shared" si="34"/>
        <v>-0.452446889917283</v>
      </c>
      <c r="F835" s="538" t="str">
        <f t="shared" si="35"/>
        <v>是</v>
      </c>
      <c r="G835" s="525" t="str">
        <f t="shared" si="36"/>
        <v>项</v>
      </c>
    </row>
    <row r="836" ht="36" customHeight="1" spans="1:7">
      <c r="A836" s="534" t="s">
        <v>1542</v>
      </c>
      <c r="B836" s="535" t="s">
        <v>1543</v>
      </c>
      <c r="C836" s="540">
        <v>126</v>
      </c>
      <c r="D836" s="540">
        <v>220</v>
      </c>
      <c r="E836" s="537">
        <f t="shared" si="34"/>
        <v>0.746031746031746</v>
      </c>
      <c r="F836" s="538" t="str">
        <f t="shared" si="35"/>
        <v>是</v>
      </c>
      <c r="G836" s="525" t="str">
        <f t="shared" si="36"/>
        <v>款</v>
      </c>
    </row>
    <row r="837" ht="36" customHeight="1" spans="1:7">
      <c r="A837" s="509">
        <v>2120501</v>
      </c>
      <c r="B837" s="558" t="s">
        <v>1544</v>
      </c>
      <c r="C837" s="542">
        <v>126</v>
      </c>
      <c r="D837" s="542">
        <v>220</v>
      </c>
      <c r="E837" s="543">
        <f t="shared" si="34"/>
        <v>0.746031746031746</v>
      </c>
      <c r="F837" s="538" t="str">
        <f t="shared" si="35"/>
        <v>是</v>
      </c>
      <c r="G837" s="525" t="str">
        <f t="shared" si="36"/>
        <v>项</v>
      </c>
    </row>
    <row r="838" ht="36" customHeight="1" spans="1:7">
      <c r="A838" s="534" t="s">
        <v>1545</v>
      </c>
      <c r="B838" s="535" t="s">
        <v>1546</v>
      </c>
      <c r="C838" s="540"/>
      <c r="D838" s="540"/>
      <c r="E838" s="537"/>
      <c r="F838" s="538" t="str">
        <f t="shared" si="35"/>
        <v>否</v>
      </c>
      <c r="G838" s="525" t="str">
        <f t="shared" si="36"/>
        <v>款</v>
      </c>
    </row>
    <row r="839" ht="36" customHeight="1" spans="1:7">
      <c r="A839" s="509">
        <v>2120601</v>
      </c>
      <c r="B839" s="558" t="s">
        <v>1547</v>
      </c>
      <c r="C839" s="542"/>
      <c r="D839" s="542"/>
      <c r="E839" s="537"/>
      <c r="F839" s="538" t="str">
        <f t="shared" si="35"/>
        <v>否</v>
      </c>
      <c r="G839" s="525" t="str">
        <f t="shared" si="36"/>
        <v>项</v>
      </c>
    </row>
    <row r="840" ht="36" customHeight="1" spans="1:7">
      <c r="A840" s="534" t="s">
        <v>1548</v>
      </c>
      <c r="B840" s="535" t="s">
        <v>1549</v>
      </c>
      <c r="C840" s="540"/>
      <c r="D840" s="540"/>
      <c r="E840" s="537"/>
      <c r="F840" s="538" t="str">
        <f t="shared" si="35"/>
        <v>否</v>
      </c>
      <c r="G840" s="525" t="str">
        <f t="shared" si="36"/>
        <v>款</v>
      </c>
    </row>
    <row r="841" ht="36" customHeight="1" spans="1:7">
      <c r="A841" s="509">
        <v>2129999</v>
      </c>
      <c r="B841" s="558" t="s">
        <v>1550</v>
      </c>
      <c r="C841" s="542"/>
      <c r="D841" s="542"/>
      <c r="E841" s="537"/>
      <c r="F841" s="538" t="str">
        <f t="shared" si="35"/>
        <v>否</v>
      </c>
      <c r="G841" s="525" t="str">
        <f t="shared" si="36"/>
        <v>项</v>
      </c>
    </row>
    <row r="842" ht="36" customHeight="1" spans="1:7">
      <c r="A842" s="552" t="s">
        <v>1551</v>
      </c>
      <c r="B842" s="553" t="s">
        <v>525</v>
      </c>
      <c r="C842" s="555"/>
      <c r="D842" s="555"/>
      <c r="E842" s="537"/>
      <c r="F842" s="538" t="str">
        <f t="shared" si="35"/>
        <v>否</v>
      </c>
      <c r="G842" s="525" t="str">
        <f t="shared" si="36"/>
        <v>项</v>
      </c>
    </row>
    <row r="843" ht="36" customHeight="1" spans="1:7">
      <c r="A843" s="534" t="s">
        <v>93</v>
      </c>
      <c r="B843" s="535" t="s">
        <v>94</v>
      </c>
      <c r="C843" s="540">
        <f>C844+C870+C895+C923+C934+C941</f>
        <v>59643</v>
      </c>
      <c r="D843" s="540">
        <f>D844+D870+D895+D923+D934+D941</f>
        <v>55750</v>
      </c>
      <c r="E843" s="537">
        <f t="shared" ref="E843:E901" si="37">(D843-C843)/C843</f>
        <v>-0.0652716999480241</v>
      </c>
      <c r="F843" s="538" t="str">
        <f t="shared" si="35"/>
        <v>是</v>
      </c>
      <c r="G843" s="525" t="str">
        <f t="shared" si="36"/>
        <v>类</v>
      </c>
    </row>
    <row r="844" ht="36" customHeight="1" spans="1:7">
      <c r="A844" s="534" t="s">
        <v>1552</v>
      </c>
      <c r="B844" s="535" t="s">
        <v>1553</v>
      </c>
      <c r="C844" s="540">
        <v>18070</v>
      </c>
      <c r="D844" s="540">
        <v>14840</v>
      </c>
      <c r="E844" s="537">
        <f t="shared" si="37"/>
        <v>-0.178749308245711</v>
      </c>
      <c r="F844" s="538" t="str">
        <f t="shared" si="35"/>
        <v>是</v>
      </c>
      <c r="G844" s="525" t="str">
        <f t="shared" si="36"/>
        <v>款</v>
      </c>
    </row>
    <row r="845" ht="36" customHeight="1" spans="1:7">
      <c r="A845" s="509" t="s">
        <v>1554</v>
      </c>
      <c r="B845" s="507" t="s">
        <v>143</v>
      </c>
      <c r="C845" s="542">
        <v>617</v>
      </c>
      <c r="D845" s="542">
        <v>558</v>
      </c>
      <c r="E845" s="543">
        <f t="shared" si="37"/>
        <v>-0.0956239870340357</v>
      </c>
      <c r="F845" s="538" t="str">
        <f t="shared" si="35"/>
        <v>是</v>
      </c>
      <c r="G845" s="525" t="str">
        <f t="shared" si="36"/>
        <v>项</v>
      </c>
    </row>
    <row r="846" ht="36" customHeight="1" spans="1:7">
      <c r="A846" s="509" t="s">
        <v>1555</v>
      </c>
      <c r="B846" s="507" t="s">
        <v>145</v>
      </c>
      <c r="C846" s="542">
        <v>8</v>
      </c>
      <c r="D846" s="542">
        <v>2</v>
      </c>
      <c r="E846" s="543">
        <f t="shared" si="37"/>
        <v>-0.75</v>
      </c>
      <c r="F846" s="538" t="str">
        <f t="shared" si="35"/>
        <v>是</v>
      </c>
      <c r="G846" s="525" t="str">
        <f t="shared" si="36"/>
        <v>项</v>
      </c>
    </row>
    <row r="847" ht="36" customHeight="1" spans="1:7">
      <c r="A847" s="509" t="s">
        <v>1556</v>
      </c>
      <c r="B847" s="507" t="s">
        <v>147</v>
      </c>
      <c r="C847" s="542"/>
      <c r="D847" s="542"/>
      <c r="E847" s="537"/>
      <c r="F847" s="538" t="str">
        <f t="shared" si="35"/>
        <v>否</v>
      </c>
      <c r="G847" s="525" t="str">
        <f t="shared" si="36"/>
        <v>项</v>
      </c>
    </row>
    <row r="848" ht="36" customHeight="1" spans="1:7">
      <c r="A848" s="509" t="s">
        <v>1557</v>
      </c>
      <c r="B848" s="507" t="s">
        <v>161</v>
      </c>
      <c r="C848" s="542">
        <v>4471</v>
      </c>
      <c r="D848" s="542">
        <v>3714</v>
      </c>
      <c r="E848" s="543">
        <f t="shared" si="37"/>
        <v>-0.169313352717513</v>
      </c>
      <c r="F848" s="538" t="str">
        <f t="shared" si="35"/>
        <v>是</v>
      </c>
      <c r="G848" s="525" t="str">
        <f t="shared" si="36"/>
        <v>项</v>
      </c>
    </row>
    <row r="849" ht="36" customHeight="1" spans="1:7">
      <c r="A849" s="509" t="s">
        <v>1558</v>
      </c>
      <c r="B849" s="507" t="s">
        <v>1559</v>
      </c>
      <c r="C849" s="542"/>
      <c r="D849" s="542"/>
      <c r="E849" s="537"/>
      <c r="F849" s="538" t="str">
        <f t="shared" si="35"/>
        <v>否</v>
      </c>
      <c r="G849" s="525" t="str">
        <f t="shared" si="36"/>
        <v>项</v>
      </c>
    </row>
    <row r="850" ht="36" customHeight="1" spans="1:7">
      <c r="A850" s="509" t="s">
        <v>1560</v>
      </c>
      <c r="B850" s="507" t="s">
        <v>1561</v>
      </c>
      <c r="C850" s="542">
        <v>12</v>
      </c>
      <c r="D850" s="542">
        <v>71</v>
      </c>
      <c r="E850" s="543">
        <f t="shared" si="37"/>
        <v>4.91666666666667</v>
      </c>
      <c r="F850" s="538" t="str">
        <f t="shared" si="35"/>
        <v>是</v>
      </c>
      <c r="G850" s="525" t="str">
        <f t="shared" si="36"/>
        <v>项</v>
      </c>
    </row>
    <row r="851" ht="36" customHeight="1" spans="1:7">
      <c r="A851" s="509" t="s">
        <v>1562</v>
      </c>
      <c r="B851" s="507" t="s">
        <v>1563</v>
      </c>
      <c r="C851" s="542">
        <v>103</v>
      </c>
      <c r="D851" s="542">
        <v>90</v>
      </c>
      <c r="E851" s="543">
        <f t="shared" si="37"/>
        <v>-0.12621359223301</v>
      </c>
      <c r="F851" s="538" t="str">
        <f t="shared" si="35"/>
        <v>是</v>
      </c>
      <c r="G851" s="525" t="str">
        <f t="shared" si="36"/>
        <v>项</v>
      </c>
    </row>
    <row r="852" ht="36" customHeight="1" spans="1:7">
      <c r="A852" s="509" t="s">
        <v>1564</v>
      </c>
      <c r="B852" s="507" t="s">
        <v>1565</v>
      </c>
      <c r="C852" s="542">
        <v>12</v>
      </c>
      <c r="D852" s="542"/>
      <c r="E852" s="543">
        <f t="shared" si="37"/>
        <v>-1</v>
      </c>
      <c r="F852" s="538" t="str">
        <f t="shared" si="35"/>
        <v>是</v>
      </c>
      <c r="G852" s="525" t="str">
        <f t="shared" si="36"/>
        <v>项</v>
      </c>
    </row>
    <row r="853" ht="36" customHeight="1" spans="1:7">
      <c r="A853" s="509" t="s">
        <v>1566</v>
      </c>
      <c r="B853" s="507" t="s">
        <v>1567</v>
      </c>
      <c r="C853" s="542">
        <v>9</v>
      </c>
      <c r="D853" s="542"/>
      <c r="E853" s="543">
        <f t="shared" si="37"/>
        <v>-1</v>
      </c>
      <c r="F853" s="538" t="str">
        <f t="shared" si="35"/>
        <v>是</v>
      </c>
      <c r="G853" s="525" t="str">
        <f t="shared" si="36"/>
        <v>项</v>
      </c>
    </row>
    <row r="854" ht="36" customHeight="1" spans="1:7">
      <c r="A854" s="509" t="s">
        <v>1568</v>
      </c>
      <c r="B854" s="507" t="s">
        <v>1569</v>
      </c>
      <c r="C854" s="542"/>
      <c r="D854" s="542"/>
      <c r="E854" s="537"/>
      <c r="F854" s="538" t="str">
        <f t="shared" si="35"/>
        <v>否</v>
      </c>
      <c r="G854" s="525" t="str">
        <f t="shared" si="36"/>
        <v>项</v>
      </c>
    </row>
    <row r="855" ht="36" customHeight="1" spans="1:7">
      <c r="A855" s="509" t="s">
        <v>1570</v>
      </c>
      <c r="B855" s="507" t="s">
        <v>1571</v>
      </c>
      <c r="C855" s="542">
        <v>4</v>
      </c>
      <c r="D855" s="542">
        <v>22</v>
      </c>
      <c r="E855" s="543">
        <f t="shared" si="37"/>
        <v>4.5</v>
      </c>
      <c r="F855" s="538" t="str">
        <f t="shared" si="35"/>
        <v>是</v>
      </c>
      <c r="G855" s="525" t="str">
        <f t="shared" si="36"/>
        <v>项</v>
      </c>
    </row>
    <row r="856" ht="36" customHeight="1" spans="1:7">
      <c r="A856" s="509" t="s">
        <v>1572</v>
      </c>
      <c r="B856" s="507" t="s">
        <v>1573</v>
      </c>
      <c r="C856" s="542"/>
      <c r="D856" s="542"/>
      <c r="E856" s="537"/>
      <c r="F856" s="538" t="str">
        <f t="shared" si="35"/>
        <v>否</v>
      </c>
      <c r="G856" s="525" t="str">
        <f t="shared" si="36"/>
        <v>项</v>
      </c>
    </row>
    <row r="857" ht="36" customHeight="1" spans="1:7">
      <c r="A857" s="509" t="s">
        <v>1574</v>
      </c>
      <c r="B857" s="507" t="s">
        <v>1575</v>
      </c>
      <c r="C857" s="542">
        <v>9</v>
      </c>
      <c r="D857" s="542">
        <v>2</v>
      </c>
      <c r="E857" s="543">
        <f t="shared" si="37"/>
        <v>-0.777777777777778</v>
      </c>
      <c r="F857" s="538" t="str">
        <f t="shared" si="35"/>
        <v>是</v>
      </c>
      <c r="G857" s="525" t="str">
        <f t="shared" si="36"/>
        <v>项</v>
      </c>
    </row>
    <row r="858" ht="36" customHeight="1" spans="1:7">
      <c r="A858" s="509" t="s">
        <v>1576</v>
      </c>
      <c r="B858" s="507" t="s">
        <v>1577</v>
      </c>
      <c r="C858" s="542"/>
      <c r="D858" s="542"/>
      <c r="E858" s="537"/>
      <c r="F858" s="538" t="str">
        <f t="shared" si="35"/>
        <v>否</v>
      </c>
      <c r="G858" s="525" t="str">
        <f t="shared" si="36"/>
        <v>项</v>
      </c>
    </row>
    <row r="859" ht="36" customHeight="1" spans="1:7">
      <c r="A859" s="509" t="s">
        <v>1578</v>
      </c>
      <c r="B859" s="507" t="s">
        <v>1579</v>
      </c>
      <c r="C859" s="542"/>
      <c r="D859" s="542"/>
      <c r="E859" s="537"/>
      <c r="F859" s="538" t="str">
        <f t="shared" si="35"/>
        <v>否</v>
      </c>
      <c r="G859" s="525" t="str">
        <f t="shared" si="36"/>
        <v>项</v>
      </c>
    </row>
    <row r="860" ht="36" customHeight="1" spans="1:7">
      <c r="A860" s="509" t="s">
        <v>1580</v>
      </c>
      <c r="B860" s="507" t="s">
        <v>1581</v>
      </c>
      <c r="C860" s="542">
        <v>2362</v>
      </c>
      <c r="D860" s="542">
        <v>5396</v>
      </c>
      <c r="E860" s="543">
        <f t="shared" si="37"/>
        <v>1.28450465707028</v>
      </c>
      <c r="F860" s="538" t="str">
        <f t="shared" si="35"/>
        <v>是</v>
      </c>
      <c r="G860" s="525" t="str">
        <f t="shared" si="36"/>
        <v>项</v>
      </c>
    </row>
    <row r="861" ht="36" customHeight="1" spans="1:7">
      <c r="A861" s="509" t="s">
        <v>1582</v>
      </c>
      <c r="B861" s="507" t="s">
        <v>1583</v>
      </c>
      <c r="C861" s="542">
        <v>33</v>
      </c>
      <c r="D861" s="542">
        <v>24</v>
      </c>
      <c r="E861" s="543">
        <f t="shared" si="37"/>
        <v>-0.272727272727273</v>
      </c>
      <c r="F861" s="538" t="str">
        <f t="shared" si="35"/>
        <v>是</v>
      </c>
      <c r="G861" s="525" t="str">
        <f t="shared" si="36"/>
        <v>项</v>
      </c>
    </row>
    <row r="862" ht="36" customHeight="1" spans="1:7">
      <c r="A862" s="509" t="s">
        <v>1584</v>
      </c>
      <c r="B862" s="507" t="s">
        <v>1585</v>
      </c>
      <c r="C862" s="542">
        <v>56</v>
      </c>
      <c r="D862" s="542">
        <v>9</v>
      </c>
      <c r="E862" s="543">
        <f t="shared" si="37"/>
        <v>-0.839285714285714</v>
      </c>
      <c r="F862" s="538" t="str">
        <f t="shared" si="35"/>
        <v>是</v>
      </c>
      <c r="G862" s="525" t="str">
        <f t="shared" si="36"/>
        <v>项</v>
      </c>
    </row>
    <row r="863" ht="36" customHeight="1" spans="1:7">
      <c r="A863" s="509" t="s">
        <v>1586</v>
      </c>
      <c r="B863" s="507" t="s">
        <v>1587</v>
      </c>
      <c r="C863" s="542">
        <v>2689</v>
      </c>
      <c r="D863" s="542">
        <v>425</v>
      </c>
      <c r="E863" s="543">
        <f t="shared" si="37"/>
        <v>-0.84194867980662</v>
      </c>
      <c r="F863" s="538" t="str">
        <f t="shared" si="35"/>
        <v>是</v>
      </c>
      <c r="G863" s="525" t="str">
        <f t="shared" si="36"/>
        <v>项</v>
      </c>
    </row>
    <row r="864" ht="36" customHeight="1" spans="1:7">
      <c r="A864" s="509" t="s">
        <v>1588</v>
      </c>
      <c r="B864" s="507" t="s">
        <v>1589</v>
      </c>
      <c r="C864" s="542">
        <v>2554</v>
      </c>
      <c r="D864" s="542">
        <v>9</v>
      </c>
      <c r="E864" s="543">
        <f t="shared" si="37"/>
        <v>-0.996476115896633</v>
      </c>
      <c r="F864" s="538" t="str">
        <f t="shared" si="35"/>
        <v>是</v>
      </c>
      <c r="G864" s="525" t="str">
        <f t="shared" si="36"/>
        <v>项</v>
      </c>
    </row>
    <row r="865" ht="36" customHeight="1" spans="1:7">
      <c r="A865" s="509" t="s">
        <v>1590</v>
      </c>
      <c r="B865" s="507" t="s">
        <v>1591</v>
      </c>
      <c r="C865" s="542"/>
      <c r="D865" s="542"/>
      <c r="E865" s="543"/>
      <c r="F865" s="538" t="str">
        <f t="shared" si="35"/>
        <v>否</v>
      </c>
      <c r="G865" s="525" t="str">
        <f t="shared" si="36"/>
        <v>项</v>
      </c>
    </row>
    <row r="866" ht="36" customHeight="1" spans="1:7">
      <c r="A866" s="509" t="s">
        <v>1592</v>
      </c>
      <c r="B866" s="508" t="s">
        <v>1593</v>
      </c>
      <c r="C866" s="542">
        <v>83</v>
      </c>
      <c r="D866" s="542">
        <v>85</v>
      </c>
      <c r="E866" s="543">
        <f t="shared" si="37"/>
        <v>0.0240963855421687</v>
      </c>
      <c r="F866" s="538" t="str">
        <f t="shared" si="35"/>
        <v>是</v>
      </c>
      <c r="G866" s="525" t="str">
        <f t="shared" si="36"/>
        <v>项</v>
      </c>
    </row>
    <row r="867" ht="36" customHeight="1" spans="1:7">
      <c r="A867" s="509" t="s">
        <v>1594</v>
      </c>
      <c r="B867" s="507" t="s">
        <v>1595</v>
      </c>
      <c r="C867" s="542">
        <v>71</v>
      </c>
      <c r="D867" s="542">
        <v>37</v>
      </c>
      <c r="E867" s="543">
        <f t="shared" si="37"/>
        <v>-0.47887323943662</v>
      </c>
      <c r="F867" s="538" t="str">
        <f t="shared" si="35"/>
        <v>是</v>
      </c>
      <c r="G867" s="525" t="str">
        <f t="shared" si="36"/>
        <v>项</v>
      </c>
    </row>
    <row r="868" ht="36" customHeight="1" spans="1:7">
      <c r="A868" s="509" t="s">
        <v>1596</v>
      </c>
      <c r="B868" s="507" t="s">
        <v>1597</v>
      </c>
      <c r="C868" s="542">
        <v>4977</v>
      </c>
      <c r="D868" s="542">
        <v>4378</v>
      </c>
      <c r="E868" s="543">
        <f t="shared" si="37"/>
        <v>-0.120353626682741</v>
      </c>
      <c r="F868" s="538" t="str">
        <f t="shared" si="35"/>
        <v>是</v>
      </c>
      <c r="G868" s="525" t="str">
        <f t="shared" si="36"/>
        <v>项</v>
      </c>
    </row>
    <row r="869" ht="36" customHeight="1" spans="1:7">
      <c r="A869" s="509" t="s">
        <v>1598</v>
      </c>
      <c r="B869" s="507" t="s">
        <v>1599</v>
      </c>
      <c r="C869" s="542"/>
      <c r="D869" s="542">
        <v>18</v>
      </c>
      <c r="E869" s="537"/>
      <c r="F869" s="538" t="str">
        <f t="shared" si="35"/>
        <v>是</v>
      </c>
      <c r="G869" s="525" t="str">
        <f t="shared" si="36"/>
        <v>项</v>
      </c>
    </row>
    <row r="870" ht="36" customHeight="1" spans="1:7">
      <c r="A870" s="534" t="s">
        <v>1600</v>
      </c>
      <c r="B870" s="535" t="s">
        <v>1601</v>
      </c>
      <c r="C870" s="540">
        <v>6215</v>
      </c>
      <c r="D870" s="540">
        <v>9137</v>
      </c>
      <c r="E870" s="537">
        <f t="shared" si="37"/>
        <v>0.470152855993564</v>
      </c>
      <c r="F870" s="538" t="str">
        <f t="shared" si="35"/>
        <v>是</v>
      </c>
      <c r="G870" s="525" t="str">
        <f t="shared" si="36"/>
        <v>款</v>
      </c>
    </row>
    <row r="871" ht="36" customHeight="1" spans="1:7">
      <c r="A871" s="509" t="s">
        <v>1602</v>
      </c>
      <c r="B871" s="507" t="s">
        <v>143</v>
      </c>
      <c r="C871" s="542">
        <v>1378</v>
      </c>
      <c r="D871" s="542">
        <v>1089</v>
      </c>
      <c r="E871" s="543">
        <f t="shared" si="37"/>
        <v>-0.209724238026125</v>
      </c>
      <c r="F871" s="538" t="str">
        <f t="shared" si="35"/>
        <v>是</v>
      </c>
      <c r="G871" s="525" t="str">
        <f t="shared" si="36"/>
        <v>项</v>
      </c>
    </row>
    <row r="872" ht="36" customHeight="1" spans="1:7">
      <c r="A872" s="509" t="s">
        <v>1603</v>
      </c>
      <c r="B872" s="507" t="s">
        <v>145</v>
      </c>
      <c r="C872" s="542">
        <v>9</v>
      </c>
      <c r="D872" s="542">
        <v>14</v>
      </c>
      <c r="E872" s="543">
        <f t="shared" si="37"/>
        <v>0.555555555555556</v>
      </c>
      <c r="F872" s="538" t="str">
        <f t="shared" si="35"/>
        <v>是</v>
      </c>
      <c r="G872" s="525" t="str">
        <f t="shared" si="36"/>
        <v>项</v>
      </c>
    </row>
    <row r="873" ht="36" customHeight="1" spans="1:7">
      <c r="A873" s="509" t="s">
        <v>1604</v>
      </c>
      <c r="B873" s="507" t="s">
        <v>147</v>
      </c>
      <c r="C873" s="542"/>
      <c r="D873" s="542"/>
      <c r="E873" s="537"/>
      <c r="F873" s="538" t="str">
        <f t="shared" si="35"/>
        <v>否</v>
      </c>
      <c r="G873" s="525" t="str">
        <f t="shared" si="36"/>
        <v>项</v>
      </c>
    </row>
    <row r="874" ht="36" customHeight="1" spans="1:7">
      <c r="A874" s="509" t="s">
        <v>1605</v>
      </c>
      <c r="B874" s="507" t="s">
        <v>1606</v>
      </c>
      <c r="C874" s="542">
        <v>1712</v>
      </c>
      <c r="D874" s="542">
        <v>1476</v>
      </c>
      <c r="E874" s="543">
        <f t="shared" si="37"/>
        <v>-0.13785046728972</v>
      </c>
      <c r="F874" s="538" t="str">
        <f t="shared" si="35"/>
        <v>是</v>
      </c>
      <c r="G874" s="525" t="str">
        <f t="shared" si="36"/>
        <v>项</v>
      </c>
    </row>
    <row r="875" ht="36" customHeight="1" spans="1:7">
      <c r="A875" s="509" t="s">
        <v>1607</v>
      </c>
      <c r="B875" s="507" t="s">
        <v>1608</v>
      </c>
      <c r="C875" s="542">
        <v>1578</v>
      </c>
      <c r="D875" s="542">
        <v>1286</v>
      </c>
      <c r="E875" s="543">
        <f t="shared" si="37"/>
        <v>-0.185044359949303</v>
      </c>
      <c r="F875" s="538" t="str">
        <f t="shared" si="35"/>
        <v>是</v>
      </c>
      <c r="G875" s="525" t="str">
        <f t="shared" si="36"/>
        <v>项</v>
      </c>
    </row>
    <row r="876" ht="36" customHeight="1" spans="1:7">
      <c r="A876" s="509" t="s">
        <v>1609</v>
      </c>
      <c r="B876" s="507" t="s">
        <v>1610</v>
      </c>
      <c r="C876" s="542"/>
      <c r="D876" s="542"/>
      <c r="E876" s="537"/>
      <c r="F876" s="538" t="str">
        <f t="shared" si="35"/>
        <v>否</v>
      </c>
      <c r="G876" s="525" t="str">
        <f t="shared" si="36"/>
        <v>项</v>
      </c>
    </row>
    <row r="877" ht="36" customHeight="1" spans="1:7">
      <c r="A877" s="509" t="s">
        <v>1611</v>
      </c>
      <c r="B877" s="507" t="s">
        <v>1612</v>
      </c>
      <c r="C877" s="542">
        <v>288</v>
      </c>
      <c r="D877" s="542">
        <v>728</v>
      </c>
      <c r="E877" s="543">
        <f t="shared" si="37"/>
        <v>1.52777777777778</v>
      </c>
      <c r="F877" s="538" t="str">
        <f t="shared" si="35"/>
        <v>是</v>
      </c>
      <c r="G877" s="525" t="str">
        <f t="shared" si="36"/>
        <v>项</v>
      </c>
    </row>
    <row r="878" ht="36" customHeight="1" spans="1:7">
      <c r="A878" s="509" t="s">
        <v>1613</v>
      </c>
      <c r="B878" s="507" t="s">
        <v>1614</v>
      </c>
      <c r="C878" s="542">
        <v>587</v>
      </c>
      <c r="D878" s="542">
        <v>3549</v>
      </c>
      <c r="E878" s="543">
        <f t="shared" si="37"/>
        <v>5.04599659284497</v>
      </c>
      <c r="F878" s="538" t="str">
        <f t="shared" si="35"/>
        <v>是</v>
      </c>
      <c r="G878" s="525" t="str">
        <f t="shared" si="36"/>
        <v>项</v>
      </c>
    </row>
    <row r="879" ht="36" customHeight="1" spans="1:7">
      <c r="A879" s="509" t="s">
        <v>1615</v>
      </c>
      <c r="B879" s="507" t="s">
        <v>1616</v>
      </c>
      <c r="C879" s="542"/>
      <c r="D879" s="542"/>
      <c r="E879" s="537"/>
      <c r="F879" s="538" t="str">
        <f t="shared" si="35"/>
        <v>否</v>
      </c>
      <c r="G879" s="525" t="str">
        <f t="shared" si="36"/>
        <v>项</v>
      </c>
    </row>
    <row r="880" ht="36" customHeight="1" spans="1:7">
      <c r="A880" s="509" t="s">
        <v>1617</v>
      </c>
      <c r="B880" s="507" t="s">
        <v>1618</v>
      </c>
      <c r="C880" s="542"/>
      <c r="D880" s="542"/>
      <c r="E880" s="537"/>
      <c r="F880" s="538" t="str">
        <f t="shared" si="35"/>
        <v>否</v>
      </c>
      <c r="G880" s="525" t="str">
        <f t="shared" si="36"/>
        <v>项</v>
      </c>
    </row>
    <row r="881" ht="36" customHeight="1" spans="1:7">
      <c r="A881" s="509" t="s">
        <v>1619</v>
      </c>
      <c r="B881" s="507" t="s">
        <v>1620</v>
      </c>
      <c r="C881" s="542"/>
      <c r="D881" s="542"/>
      <c r="E881" s="537"/>
      <c r="F881" s="538" t="str">
        <f t="shared" si="35"/>
        <v>否</v>
      </c>
      <c r="G881" s="525" t="str">
        <f t="shared" si="36"/>
        <v>项</v>
      </c>
    </row>
    <row r="882" ht="36" customHeight="1" spans="1:7">
      <c r="A882" s="509" t="s">
        <v>1621</v>
      </c>
      <c r="B882" s="507" t="s">
        <v>1622</v>
      </c>
      <c r="C882" s="542"/>
      <c r="D882" s="542"/>
      <c r="E882" s="537"/>
      <c r="F882" s="538" t="str">
        <f t="shared" si="35"/>
        <v>否</v>
      </c>
      <c r="G882" s="525" t="str">
        <f t="shared" si="36"/>
        <v>项</v>
      </c>
    </row>
    <row r="883" ht="36" customHeight="1" spans="1:7">
      <c r="A883" s="509" t="s">
        <v>1623</v>
      </c>
      <c r="B883" s="507" t="s">
        <v>1624</v>
      </c>
      <c r="C883" s="542"/>
      <c r="D883" s="542"/>
      <c r="E883" s="537"/>
      <c r="F883" s="538" t="str">
        <f t="shared" si="35"/>
        <v>否</v>
      </c>
      <c r="G883" s="525" t="str">
        <f t="shared" si="36"/>
        <v>项</v>
      </c>
    </row>
    <row r="884" ht="36" customHeight="1" spans="1:7">
      <c r="A884" s="509" t="s">
        <v>1625</v>
      </c>
      <c r="B884" s="507" t="s">
        <v>1626</v>
      </c>
      <c r="C884" s="542"/>
      <c r="D884" s="542"/>
      <c r="E884" s="537"/>
      <c r="F884" s="538" t="str">
        <f t="shared" si="35"/>
        <v>否</v>
      </c>
      <c r="G884" s="525" t="str">
        <f t="shared" si="36"/>
        <v>项</v>
      </c>
    </row>
    <row r="885" ht="36" customHeight="1" spans="1:7">
      <c r="A885" s="509" t="s">
        <v>1627</v>
      </c>
      <c r="B885" s="507" t="s">
        <v>1628</v>
      </c>
      <c r="C885" s="542"/>
      <c r="D885" s="542"/>
      <c r="E885" s="537"/>
      <c r="F885" s="538" t="str">
        <f t="shared" si="35"/>
        <v>否</v>
      </c>
      <c r="G885" s="525" t="str">
        <f t="shared" si="36"/>
        <v>项</v>
      </c>
    </row>
    <row r="886" ht="36" customHeight="1" spans="1:7">
      <c r="A886" s="509" t="s">
        <v>1629</v>
      </c>
      <c r="B886" s="507" t="s">
        <v>1630</v>
      </c>
      <c r="C886" s="542"/>
      <c r="D886" s="542"/>
      <c r="E886" s="537"/>
      <c r="F886" s="538" t="str">
        <f t="shared" si="35"/>
        <v>否</v>
      </c>
      <c r="G886" s="525" t="str">
        <f t="shared" si="36"/>
        <v>项</v>
      </c>
    </row>
    <row r="887" ht="36" customHeight="1" spans="1:7">
      <c r="A887" s="509" t="s">
        <v>1631</v>
      </c>
      <c r="B887" s="507" t="s">
        <v>1632</v>
      </c>
      <c r="C887" s="542"/>
      <c r="D887" s="542"/>
      <c r="E887" s="537"/>
      <c r="F887" s="538" t="str">
        <f t="shared" si="35"/>
        <v>否</v>
      </c>
      <c r="G887" s="525" t="str">
        <f t="shared" si="36"/>
        <v>项</v>
      </c>
    </row>
    <row r="888" ht="36" customHeight="1" spans="1:7">
      <c r="A888" s="509" t="s">
        <v>1633</v>
      </c>
      <c r="B888" s="507" t="s">
        <v>1634</v>
      </c>
      <c r="C888" s="542">
        <v>48</v>
      </c>
      <c r="D888" s="542">
        <v>81</v>
      </c>
      <c r="E888" s="543">
        <f t="shared" si="37"/>
        <v>0.6875</v>
      </c>
      <c r="F888" s="538" t="str">
        <f t="shared" si="35"/>
        <v>是</v>
      </c>
      <c r="G888" s="525" t="str">
        <f t="shared" si="36"/>
        <v>项</v>
      </c>
    </row>
    <row r="889" ht="36" customHeight="1" spans="1:7">
      <c r="A889" s="509" t="s">
        <v>1635</v>
      </c>
      <c r="B889" s="507" t="s">
        <v>1636</v>
      </c>
      <c r="C889" s="542">
        <v>294</v>
      </c>
      <c r="D889" s="542">
        <v>210</v>
      </c>
      <c r="E889" s="543">
        <f t="shared" si="37"/>
        <v>-0.285714285714286</v>
      </c>
      <c r="F889" s="538" t="str">
        <f t="shared" si="35"/>
        <v>是</v>
      </c>
      <c r="G889" s="525" t="str">
        <f t="shared" si="36"/>
        <v>项</v>
      </c>
    </row>
    <row r="890" ht="36" customHeight="1" spans="1:7">
      <c r="A890" s="509" t="s">
        <v>1637</v>
      </c>
      <c r="B890" s="507" t="s">
        <v>1638</v>
      </c>
      <c r="C890" s="542"/>
      <c r="D890" s="542"/>
      <c r="E890" s="537"/>
      <c r="F890" s="538" t="str">
        <f t="shared" si="35"/>
        <v>否</v>
      </c>
      <c r="G890" s="525" t="str">
        <f t="shared" si="36"/>
        <v>项</v>
      </c>
    </row>
    <row r="891" ht="36" customHeight="1" spans="1:7">
      <c r="A891" s="509" t="s">
        <v>1639</v>
      </c>
      <c r="B891" s="507" t="s">
        <v>1640</v>
      </c>
      <c r="C891" s="542"/>
      <c r="D891" s="542"/>
      <c r="E891" s="537"/>
      <c r="F891" s="538" t="str">
        <f t="shared" si="35"/>
        <v>否</v>
      </c>
      <c r="G891" s="525" t="str">
        <f t="shared" si="36"/>
        <v>项</v>
      </c>
    </row>
    <row r="892" ht="36" customHeight="1" spans="1:7">
      <c r="A892" s="509" t="s">
        <v>1641</v>
      </c>
      <c r="B892" s="507" t="s">
        <v>1571</v>
      </c>
      <c r="C892" s="542"/>
      <c r="D892" s="542"/>
      <c r="E892" s="537"/>
      <c r="F892" s="538" t="str">
        <f t="shared" si="35"/>
        <v>否</v>
      </c>
      <c r="G892" s="525" t="str">
        <f t="shared" si="36"/>
        <v>项</v>
      </c>
    </row>
    <row r="893" ht="36" customHeight="1" spans="1:6">
      <c r="A893" s="509">
        <v>2130238</v>
      </c>
      <c r="B893" s="507" t="s">
        <v>1642</v>
      </c>
      <c r="C893" s="542">
        <v>321</v>
      </c>
      <c r="D893" s="542">
        <v>704</v>
      </c>
      <c r="E893" s="543">
        <f t="shared" si="37"/>
        <v>1.19314641744548</v>
      </c>
      <c r="F893" s="538"/>
    </row>
    <row r="894" ht="36" customHeight="1" spans="1:7">
      <c r="A894" s="509" t="s">
        <v>1643</v>
      </c>
      <c r="B894" s="507" t="s">
        <v>1644</v>
      </c>
      <c r="C894" s="542"/>
      <c r="D894" s="542"/>
      <c r="E894" s="537"/>
      <c r="F894" s="538" t="str">
        <f>IF(LEN(A894)=3,"是",IF(B894&lt;&gt;"",IF(SUM(C894:D894)&lt;&gt;0,"是","否"),"是"))</f>
        <v>否</v>
      </c>
      <c r="G894" s="525" t="str">
        <f>IF(LEN(A894)=3,"类",IF(LEN(A894)=5,"款","项"))</f>
        <v>项</v>
      </c>
    </row>
    <row r="895" ht="36" customHeight="1" spans="1:7">
      <c r="A895" s="534" t="s">
        <v>1645</v>
      </c>
      <c r="B895" s="535" t="s">
        <v>1646</v>
      </c>
      <c r="C895" s="540">
        <v>19967</v>
      </c>
      <c r="D895" s="540">
        <v>18249</v>
      </c>
      <c r="E895" s="537">
        <f t="shared" si="37"/>
        <v>-0.0860419692492613</v>
      </c>
      <c r="F895" s="538" t="str">
        <f>IF(LEN(A895)=3,"是",IF(B895&lt;&gt;"",IF(SUM(C895:D895)&lt;&gt;0,"是","否"),"是"))</f>
        <v>是</v>
      </c>
      <c r="G895" s="525" t="str">
        <f>IF(LEN(A895)=3,"类",IF(LEN(A895)=5,"款","项"))</f>
        <v>款</v>
      </c>
    </row>
    <row r="896" ht="36" customHeight="1" spans="1:7">
      <c r="A896" s="509" t="s">
        <v>1647</v>
      </c>
      <c r="B896" s="507" t="s">
        <v>143</v>
      </c>
      <c r="C896" s="542">
        <v>771</v>
      </c>
      <c r="D896" s="542">
        <v>647</v>
      </c>
      <c r="E896" s="543">
        <f t="shared" si="37"/>
        <v>-0.16083009079118</v>
      </c>
      <c r="F896" s="538" t="str">
        <f t="shared" ref="F896:F959" si="38">IF(LEN(A896)=3,"是",IF(B896&lt;&gt;"",IF(SUM(C896:D896)&lt;&gt;0,"是","否"),"是"))</f>
        <v>是</v>
      </c>
      <c r="G896" s="525" t="str">
        <f t="shared" ref="G896:G959" si="39">IF(LEN(A896)=3,"类",IF(LEN(A896)=5,"款","项"))</f>
        <v>项</v>
      </c>
    </row>
    <row r="897" ht="36" customHeight="1" spans="1:7">
      <c r="A897" s="509" t="s">
        <v>1648</v>
      </c>
      <c r="B897" s="507" t="s">
        <v>145</v>
      </c>
      <c r="C897" s="542">
        <v>91</v>
      </c>
      <c r="D897" s="542">
        <v>151</v>
      </c>
      <c r="E897" s="543">
        <f t="shared" si="37"/>
        <v>0.659340659340659</v>
      </c>
      <c r="F897" s="538" t="str">
        <f t="shared" si="38"/>
        <v>是</v>
      </c>
      <c r="G897" s="525" t="str">
        <f t="shared" si="39"/>
        <v>项</v>
      </c>
    </row>
    <row r="898" ht="36" customHeight="1" spans="1:7">
      <c r="A898" s="509" t="s">
        <v>1649</v>
      </c>
      <c r="B898" s="507" t="s">
        <v>147</v>
      </c>
      <c r="C898" s="542"/>
      <c r="D898" s="542"/>
      <c r="E898" s="537"/>
      <c r="F898" s="538" t="str">
        <f t="shared" si="38"/>
        <v>否</v>
      </c>
      <c r="G898" s="525" t="str">
        <f t="shared" si="39"/>
        <v>项</v>
      </c>
    </row>
    <row r="899" ht="36" customHeight="1" spans="1:7">
      <c r="A899" s="509" t="s">
        <v>1650</v>
      </c>
      <c r="B899" s="507" t="s">
        <v>1651</v>
      </c>
      <c r="C899" s="542"/>
      <c r="D899" s="542"/>
      <c r="E899" s="537"/>
      <c r="F899" s="538" t="str">
        <f t="shared" si="38"/>
        <v>否</v>
      </c>
      <c r="G899" s="525" t="str">
        <f t="shared" si="39"/>
        <v>项</v>
      </c>
    </row>
    <row r="900" ht="36" customHeight="1" spans="1:7">
      <c r="A900" s="509" t="s">
        <v>1652</v>
      </c>
      <c r="B900" s="507" t="s">
        <v>1653</v>
      </c>
      <c r="C900" s="542">
        <v>5056</v>
      </c>
      <c r="D900" s="542">
        <v>11838</v>
      </c>
      <c r="E900" s="543">
        <f t="shared" si="37"/>
        <v>1.34137658227848</v>
      </c>
      <c r="F900" s="538" t="str">
        <f t="shared" si="38"/>
        <v>是</v>
      </c>
      <c r="G900" s="525" t="str">
        <f t="shared" si="39"/>
        <v>项</v>
      </c>
    </row>
    <row r="901" ht="36" customHeight="1" spans="1:7">
      <c r="A901" s="509" t="s">
        <v>1654</v>
      </c>
      <c r="B901" s="507" t="s">
        <v>1655</v>
      </c>
      <c r="C901" s="542">
        <v>9149</v>
      </c>
      <c r="D901" s="542">
        <v>861</v>
      </c>
      <c r="E901" s="543">
        <f t="shared" si="37"/>
        <v>-0.905891354246366</v>
      </c>
      <c r="F901" s="538" t="str">
        <f t="shared" si="38"/>
        <v>是</v>
      </c>
      <c r="G901" s="525" t="str">
        <f t="shared" si="39"/>
        <v>项</v>
      </c>
    </row>
    <row r="902" ht="36" customHeight="1" spans="1:7">
      <c r="A902" s="509" t="s">
        <v>1656</v>
      </c>
      <c r="B902" s="507" t="s">
        <v>1657</v>
      </c>
      <c r="C902" s="542"/>
      <c r="D902" s="542"/>
      <c r="E902" s="537"/>
      <c r="F902" s="538" t="str">
        <f t="shared" si="38"/>
        <v>否</v>
      </c>
      <c r="G902" s="525" t="str">
        <f t="shared" si="39"/>
        <v>项</v>
      </c>
    </row>
    <row r="903" ht="36" customHeight="1" spans="1:7">
      <c r="A903" s="509" t="s">
        <v>1658</v>
      </c>
      <c r="B903" s="507" t="s">
        <v>1659</v>
      </c>
      <c r="C903" s="542"/>
      <c r="D903" s="542">
        <v>45</v>
      </c>
      <c r="E903" s="537"/>
      <c r="F903" s="538" t="str">
        <f t="shared" si="38"/>
        <v>是</v>
      </c>
      <c r="G903" s="525" t="str">
        <f t="shared" si="39"/>
        <v>项</v>
      </c>
    </row>
    <row r="904" ht="36" customHeight="1" spans="1:7">
      <c r="A904" s="509" t="s">
        <v>1660</v>
      </c>
      <c r="B904" s="507" t="s">
        <v>1661</v>
      </c>
      <c r="C904" s="542"/>
      <c r="D904" s="542"/>
      <c r="E904" s="537"/>
      <c r="F904" s="538" t="str">
        <f t="shared" si="38"/>
        <v>否</v>
      </c>
      <c r="G904" s="525" t="str">
        <f t="shared" si="39"/>
        <v>项</v>
      </c>
    </row>
    <row r="905" ht="36" customHeight="1" spans="1:7">
      <c r="A905" s="509" t="s">
        <v>1662</v>
      </c>
      <c r="B905" s="507" t="s">
        <v>1663</v>
      </c>
      <c r="C905" s="542">
        <v>4251</v>
      </c>
      <c r="D905" s="542">
        <v>4324</v>
      </c>
      <c r="E905" s="543">
        <f>(D905-C905)/C905</f>
        <v>0.0171724300164667</v>
      </c>
      <c r="F905" s="538" t="str">
        <f t="shared" si="38"/>
        <v>是</v>
      </c>
      <c r="G905" s="525" t="str">
        <f t="shared" si="39"/>
        <v>项</v>
      </c>
    </row>
    <row r="906" ht="36" customHeight="1" spans="1:7">
      <c r="A906" s="509" t="s">
        <v>1664</v>
      </c>
      <c r="B906" s="507" t="s">
        <v>1665</v>
      </c>
      <c r="C906" s="542">
        <v>142</v>
      </c>
      <c r="D906" s="542">
        <v>15</v>
      </c>
      <c r="E906" s="543">
        <f>(D906-C906)/C906</f>
        <v>-0.894366197183099</v>
      </c>
      <c r="F906" s="538" t="str">
        <f t="shared" si="38"/>
        <v>是</v>
      </c>
      <c r="G906" s="525" t="str">
        <f t="shared" si="39"/>
        <v>项</v>
      </c>
    </row>
    <row r="907" ht="36" customHeight="1" spans="1:7">
      <c r="A907" s="509" t="s">
        <v>1666</v>
      </c>
      <c r="B907" s="507" t="s">
        <v>1667</v>
      </c>
      <c r="C907" s="542"/>
      <c r="D907" s="542"/>
      <c r="E907" s="537"/>
      <c r="F907" s="538" t="str">
        <f t="shared" si="38"/>
        <v>否</v>
      </c>
      <c r="G907" s="525" t="str">
        <f t="shared" si="39"/>
        <v>项</v>
      </c>
    </row>
    <row r="908" ht="36" customHeight="1" spans="1:7">
      <c r="A908" s="509" t="s">
        <v>1668</v>
      </c>
      <c r="B908" s="507" t="s">
        <v>1669</v>
      </c>
      <c r="C908" s="542"/>
      <c r="D908" s="542"/>
      <c r="E908" s="537"/>
      <c r="F908" s="538" t="str">
        <f t="shared" si="38"/>
        <v>否</v>
      </c>
      <c r="G908" s="525" t="str">
        <f t="shared" si="39"/>
        <v>项</v>
      </c>
    </row>
    <row r="909" ht="36" customHeight="1" spans="1:7">
      <c r="A909" s="509" t="s">
        <v>1670</v>
      </c>
      <c r="B909" s="507" t="s">
        <v>1671</v>
      </c>
      <c r="C909" s="542">
        <v>107</v>
      </c>
      <c r="D909" s="542">
        <v>42</v>
      </c>
      <c r="E909" s="543">
        <f>(D909-C909)/C909</f>
        <v>-0.607476635514019</v>
      </c>
      <c r="F909" s="538" t="str">
        <f t="shared" si="38"/>
        <v>是</v>
      </c>
      <c r="G909" s="525" t="str">
        <f t="shared" si="39"/>
        <v>项</v>
      </c>
    </row>
    <row r="910" ht="36" customHeight="1" spans="1:7">
      <c r="A910" s="509" t="s">
        <v>1672</v>
      </c>
      <c r="B910" s="507" t="s">
        <v>1673</v>
      </c>
      <c r="C910" s="542">
        <v>102</v>
      </c>
      <c r="D910" s="542">
        <v>160</v>
      </c>
      <c r="E910" s="543">
        <f>(D910-C910)/C910</f>
        <v>0.568627450980392</v>
      </c>
      <c r="F910" s="538" t="str">
        <f t="shared" si="38"/>
        <v>是</v>
      </c>
      <c r="G910" s="525" t="str">
        <f t="shared" si="39"/>
        <v>项</v>
      </c>
    </row>
    <row r="911" ht="36" customHeight="1" spans="1:7">
      <c r="A911" s="509" t="s">
        <v>1674</v>
      </c>
      <c r="B911" s="507" t="s">
        <v>1675</v>
      </c>
      <c r="C911" s="542"/>
      <c r="D911" s="542"/>
      <c r="E911" s="537"/>
      <c r="F911" s="538" t="str">
        <f t="shared" si="38"/>
        <v>否</v>
      </c>
      <c r="G911" s="525" t="str">
        <f t="shared" si="39"/>
        <v>项</v>
      </c>
    </row>
    <row r="912" ht="36" customHeight="1" spans="1:7">
      <c r="A912" s="509" t="s">
        <v>1676</v>
      </c>
      <c r="B912" s="507" t="s">
        <v>1677</v>
      </c>
      <c r="C912" s="542"/>
      <c r="D912" s="542"/>
      <c r="E912" s="537"/>
      <c r="F912" s="538" t="str">
        <f t="shared" si="38"/>
        <v>否</v>
      </c>
      <c r="G912" s="525" t="str">
        <f t="shared" si="39"/>
        <v>项</v>
      </c>
    </row>
    <row r="913" ht="36" customHeight="1" spans="1:7">
      <c r="A913" s="509" t="s">
        <v>1678</v>
      </c>
      <c r="B913" s="507" t="s">
        <v>1679</v>
      </c>
      <c r="C913" s="542"/>
      <c r="D913" s="542"/>
      <c r="E913" s="537"/>
      <c r="F913" s="538" t="str">
        <f t="shared" si="38"/>
        <v>否</v>
      </c>
      <c r="G913" s="525" t="str">
        <f t="shared" si="39"/>
        <v>项</v>
      </c>
    </row>
    <row r="914" ht="36" customHeight="1" spans="1:7">
      <c r="A914" s="509" t="s">
        <v>1680</v>
      </c>
      <c r="B914" s="507" t="s">
        <v>1681</v>
      </c>
      <c r="C914" s="542"/>
      <c r="D914" s="542"/>
      <c r="E914" s="537"/>
      <c r="F914" s="538" t="str">
        <f t="shared" si="38"/>
        <v>否</v>
      </c>
      <c r="G914" s="525" t="str">
        <f t="shared" si="39"/>
        <v>项</v>
      </c>
    </row>
    <row r="915" ht="36" customHeight="1" spans="1:7">
      <c r="A915" s="509" t="s">
        <v>1682</v>
      </c>
      <c r="B915" s="507" t="s">
        <v>1683</v>
      </c>
      <c r="C915" s="542"/>
      <c r="D915" s="542"/>
      <c r="E915" s="537"/>
      <c r="F915" s="538" t="str">
        <f t="shared" si="38"/>
        <v>否</v>
      </c>
      <c r="G915" s="525" t="str">
        <f t="shared" si="39"/>
        <v>项</v>
      </c>
    </row>
    <row r="916" ht="36" customHeight="1" spans="1:7">
      <c r="A916" s="509" t="s">
        <v>1684</v>
      </c>
      <c r="B916" s="507" t="s">
        <v>1685</v>
      </c>
      <c r="C916" s="542"/>
      <c r="D916" s="542"/>
      <c r="E916" s="537"/>
      <c r="F916" s="538" t="str">
        <f t="shared" si="38"/>
        <v>否</v>
      </c>
      <c r="G916" s="525" t="str">
        <f t="shared" si="39"/>
        <v>项</v>
      </c>
    </row>
    <row r="917" ht="36" customHeight="1" spans="1:7">
      <c r="A917" s="509" t="s">
        <v>1686</v>
      </c>
      <c r="B917" s="507" t="s">
        <v>1630</v>
      </c>
      <c r="C917" s="542"/>
      <c r="D917" s="542"/>
      <c r="E917" s="537"/>
      <c r="F917" s="538" t="str">
        <f t="shared" si="38"/>
        <v>否</v>
      </c>
      <c r="G917" s="525" t="str">
        <f t="shared" si="39"/>
        <v>项</v>
      </c>
    </row>
    <row r="918" ht="36" customHeight="1" spans="1:7">
      <c r="A918" s="509" t="s">
        <v>1687</v>
      </c>
      <c r="B918" s="507" t="s">
        <v>1688</v>
      </c>
      <c r="C918" s="542"/>
      <c r="D918" s="542"/>
      <c r="E918" s="537"/>
      <c r="F918" s="538" t="str">
        <f t="shared" si="38"/>
        <v>否</v>
      </c>
      <c r="G918" s="525" t="str">
        <f t="shared" si="39"/>
        <v>项</v>
      </c>
    </row>
    <row r="919" ht="36" customHeight="1" spans="1:7">
      <c r="A919" s="509" t="s">
        <v>1689</v>
      </c>
      <c r="B919" s="507" t="s">
        <v>1690</v>
      </c>
      <c r="C919" s="542">
        <v>298</v>
      </c>
      <c r="D919" s="542">
        <v>166</v>
      </c>
      <c r="E919" s="543">
        <f>(D919-C919)/C919</f>
        <v>-0.442953020134228</v>
      </c>
      <c r="F919" s="538" t="str">
        <f t="shared" si="38"/>
        <v>是</v>
      </c>
      <c r="G919" s="525" t="str">
        <f t="shared" si="39"/>
        <v>项</v>
      </c>
    </row>
    <row r="920" ht="36" customHeight="1" spans="1:7">
      <c r="A920" s="509" t="s">
        <v>1691</v>
      </c>
      <c r="B920" s="507" t="s">
        <v>1692</v>
      </c>
      <c r="C920" s="542"/>
      <c r="D920" s="542"/>
      <c r="E920" s="537"/>
      <c r="F920" s="538" t="str">
        <f t="shared" si="38"/>
        <v>否</v>
      </c>
      <c r="G920" s="525" t="str">
        <f t="shared" si="39"/>
        <v>项</v>
      </c>
    </row>
    <row r="921" ht="36" customHeight="1" spans="1:7">
      <c r="A921" s="509" t="s">
        <v>1693</v>
      </c>
      <c r="B921" s="507" t="s">
        <v>1694</v>
      </c>
      <c r="C921" s="542"/>
      <c r="D921" s="542"/>
      <c r="E921" s="537"/>
      <c r="F921" s="538" t="str">
        <f t="shared" si="38"/>
        <v>否</v>
      </c>
      <c r="G921" s="525" t="str">
        <f t="shared" si="39"/>
        <v>项</v>
      </c>
    </row>
    <row r="922" ht="36" customHeight="1" spans="1:7">
      <c r="A922" s="509" t="s">
        <v>1695</v>
      </c>
      <c r="B922" s="507" t="s">
        <v>1696</v>
      </c>
      <c r="C922" s="542"/>
      <c r="D922" s="542"/>
      <c r="E922" s="537"/>
      <c r="F922" s="538" t="str">
        <f t="shared" si="38"/>
        <v>否</v>
      </c>
      <c r="G922" s="525" t="str">
        <f t="shared" si="39"/>
        <v>项</v>
      </c>
    </row>
    <row r="923" ht="36" customHeight="1" spans="1:7">
      <c r="A923" s="534" t="s">
        <v>1697</v>
      </c>
      <c r="B923" s="510" t="s">
        <v>1698</v>
      </c>
      <c r="C923" s="540">
        <v>8760</v>
      </c>
      <c r="D923" s="540">
        <v>10256</v>
      </c>
      <c r="E923" s="537">
        <f>(D923-C923)/C923</f>
        <v>0.170776255707763</v>
      </c>
      <c r="F923" s="538" t="str">
        <f t="shared" si="38"/>
        <v>是</v>
      </c>
      <c r="G923" s="525" t="str">
        <f t="shared" si="39"/>
        <v>款</v>
      </c>
    </row>
    <row r="924" ht="36" customHeight="1" spans="1:7">
      <c r="A924" s="509" t="s">
        <v>1699</v>
      </c>
      <c r="B924" s="507" t="s">
        <v>143</v>
      </c>
      <c r="C924" s="544">
        <v>687</v>
      </c>
      <c r="D924" s="542">
        <v>607</v>
      </c>
      <c r="E924" s="543">
        <f>(D924-C924)/C924</f>
        <v>-0.116448326055313</v>
      </c>
      <c r="F924" s="538" t="str">
        <f t="shared" si="38"/>
        <v>是</v>
      </c>
      <c r="G924" s="525" t="str">
        <f t="shared" si="39"/>
        <v>项</v>
      </c>
    </row>
    <row r="925" ht="36" customHeight="1" spans="1:7">
      <c r="A925" s="509" t="s">
        <v>1700</v>
      </c>
      <c r="B925" s="507" t="s">
        <v>145</v>
      </c>
      <c r="C925" s="544">
        <v>131</v>
      </c>
      <c r="D925" s="542">
        <v>17</v>
      </c>
      <c r="E925" s="543">
        <f>(D925-C925)/C925</f>
        <v>-0.870229007633588</v>
      </c>
      <c r="F925" s="538" t="str">
        <f t="shared" si="38"/>
        <v>是</v>
      </c>
      <c r="G925" s="525" t="str">
        <f t="shared" si="39"/>
        <v>项</v>
      </c>
    </row>
    <row r="926" ht="36" customHeight="1" spans="1:7">
      <c r="A926" s="509" t="s">
        <v>1701</v>
      </c>
      <c r="B926" s="507" t="s">
        <v>147</v>
      </c>
      <c r="C926" s="544"/>
      <c r="D926" s="542"/>
      <c r="E926" s="537"/>
      <c r="F926" s="538" t="str">
        <f t="shared" si="38"/>
        <v>否</v>
      </c>
      <c r="G926" s="525" t="str">
        <f t="shared" si="39"/>
        <v>项</v>
      </c>
    </row>
    <row r="927" ht="36" customHeight="1" spans="1:7">
      <c r="A927" s="509" t="s">
        <v>1702</v>
      </c>
      <c r="B927" s="507" t="s">
        <v>1703</v>
      </c>
      <c r="C927" s="544">
        <v>3975</v>
      </c>
      <c r="D927" s="542">
        <v>4041</v>
      </c>
      <c r="E927" s="543">
        <f>(D927-C927)/C927</f>
        <v>0.0166037735849057</v>
      </c>
      <c r="F927" s="538" t="str">
        <f t="shared" si="38"/>
        <v>是</v>
      </c>
      <c r="G927" s="525" t="str">
        <f t="shared" si="39"/>
        <v>项</v>
      </c>
    </row>
    <row r="928" ht="36" customHeight="1" spans="1:7">
      <c r="A928" s="509" t="s">
        <v>1704</v>
      </c>
      <c r="B928" s="507" t="s">
        <v>1705</v>
      </c>
      <c r="C928" s="544">
        <v>1845</v>
      </c>
      <c r="D928" s="542">
        <v>3953</v>
      </c>
      <c r="E928" s="543">
        <f>(D928-C928)/C928</f>
        <v>1.14254742547425</v>
      </c>
      <c r="F928" s="538" t="str">
        <f t="shared" si="38"/>
        <v>是</v>
      </c>
      <c r="G928" s="525" t="str">
        <f t="shared" si="39"/>
        <v>项</v>
      </c>
    </row>
    <row r="929" ht="36" customHeight="1" spans="1:7">
      <c r="A929" s="509" t="s">
        <v>1706</v>
      </c>
      <c r="B929" s="507" t="s">
        <v>1707</v>
      </c>
      <c r="C929" s="544">
        <v>1289</v>
      </c>
      <c r="D929" s="542">
        <v>1188</v>
      </c>
      <c r="E929" s="543">
        <f>(D929-C929)/C929</f>
        <v>-0.078355314197052</v>
      </c>
      <c r="F929" s="538" t="str">
        <f t="shared" si="38"/>
        <v>是</v>
      </c>
      <c r="G929" s="525" t="str">
        <f t="shared" si="39"/>
        <v>项</v>
      </c>
    </row>
    <row r="930" ht="36" customHeight="1" spans="1:7">
      <c r="A930" s="509" t="s">
        <v>1708</v>
      </c>
      <c r="B930" s="508" t="s">
        <v>1709</v>
      </c>
      <c r="C930" s="544">
        <v>833</v>
      </c>
      <c r="D930" s="542">
        <v>450</v>
      </c>
      <c r="E930" s="543">
        <f>(D930-C930)/C930</f>
        <v>-0.459783913565426</v>
      </c>
      <c r="F930" s="538" t="str">
        <f t="shared" si="38"/>
        <v>是</v>
      </c>
      <c r="G930" s="525" t="str">
        <f t="shared" si="39"/>
        <v>项</v>
      </c>
    </row>
    <row r="931" ht="36" customHeight="1" spans="1:7">
      <c r="A931" s="509" t="s">
        <v>1710</v>
      </c>
      <c r="B931" s="507" t="s">
        <v>1711</v>
      </c>
      <c r="C931" s="544"/>
      <c r="D931" s="542"/>
      <c r="E931" s="537"/>
      <c r="F931" s="538" t="str">
        <f t="shared" si="38"/>
        <v>否</v>
      </c>
      <c r="G931" s="525" t="str">
        <f t="shared" si="39"/>
        <v>项</v>
      </c>
    </row>
    <row r="932" ht="36" customHeight="1" spans="1:7">
      <c r="A932" s="509" t="s">
        <v>1712</v>
      </c>
      <c r="B932" s="507" t="s">
        <v>1713</v>
      </c>
      <c r="C932" s="544"/>
      <c r="D932" s="542"/>
      <c r="E932" s="537"/>
      <c r="F932" s="538" t="str">
        <f t="shared" si="38"/>
        <v>否</v>
      </c>
      <c r="G932" s="525" t="str">
        <f t="shared" si="39"/>
        <v>项</v>
      </c>
    </row>
    <row r="933" ht="36" customHeight="1" spans="1:7">
      <c r="A933" s="509" t="s">
        <v>1714</v>
      </c>
      <c r="B933" s="507" t="s">
        <v>1715</v>
      </c>
      <c r="C933" s="544"/>
      <c r="D933" s="542"/>
      <c r="E933" s="537"/>
      <c r="F933" s="538" t="str">
        <f t="shared" si="38"/>
        <v>否</v>
      </c>
      <c r="G933" s="525" t="str">
        <f t="shared" si="39"/>
        <v>项</v>
      </c>
    </row>
    <row r="934" ht="36" customHeight="1" spans="1:7">
      <c r="A934" s="534" t="s">
        <v>1716</v>
      </c>
      <c r="B934" s="535" t="s">
        <v>1717</v>
      </c>
      <c r="C934" s="540">
        <v>5083</v>
      </c>
      <c r="D934" s="540">
        <v>2302</v>
      </c>
      <c r="E934" s="537">
        <f>(D934-C934)/C934</f>
        <v>-0.547117843793036</v>
      </c>
      <c r="F934" s="538" t="str">
        <f t="shared" si="38"/>
        <v>是</v>
      </c>
      <c r="G934" s="525" t="str">
        <f t="shared" si="39"/>
        <v>款</v>
      </c>
    </row>
    <row r="935" ht="36" customHeight="1" spans="1:7">
      <c r="A935" s="509" t="s">
        <v>1718</v>
      </c>
      <c r="B935" s="507" t="s">
        <v>1719</v>
      </c>
      <c r="C935" s="544">
        <v>48</v>
      </c>
      <c r="D935" s="542"/>
      <c r="E935" s="543">
        <f>(D935-C935)/C935</f>
        <v>-1</v>
      </c>
      <c r="F935" s="538" t="str">
        <f t="shared" si="38"/>
        <v>是</v>
      </c>
      <c r="G935" s="525" t="str">
        <f t="shared" si="39"/>
        <v>项</v>
      </c>
    </row>
    <row r="936" ht="36" customHeight="1" spans="1:7">
      <c r="A936" s="509" t="s">
        <v>1720</v>
      </c>
      <c r="B936" s="507" t="s">
        <v>1721</v>
      </c>
      <c r="C936" s="544"/>
      <c r="D936" s="542"/>
      <c r="E936" s="537"/>
      <c r="F936" s="538" t="str">
        <f t="shared" si="38"/>
        <v>否</v>
      </c>
      <c r="G936" s="525" t="str">
        <f t="shared" si="39"/>
        <v>项</v>
      </c>
    </row>
    <row r="937" ht="36" customHeight="1" spans="1:7">
      <c r="A937" s="509" t="s">
        <v>1722</v>
      </c>
      <c r="B937" s="507" t="s">
        <v>1723</v>
      </c>
      <c r="C937" s="544">
        <v>4740</v>
      </c>
      <c r="D937" s="542">
        <v>2059</v>
      </c>
      <c r="E937" s="537">
        <f>(D937-C937)/C937</f>
        <v>-0.565611814345992</v>
      </c>
      <c r="F937" s="538" t="str">
        <f t="shared" si="38"/>
        <v>是</v>
      </c>
      <c r="G937" s="525" t="str">
        <f t="shared" si="39"/>
        <v>项</v>
      </c>
    </row>
    <row r="938" ht="36" customHeight="1" spans="1:7">
      <c r="A938" s="509" t="s">
        <v>1724</v>
      </c>
      <c r="B938" s="507" t="s">
        <v>1725</v>
      </c>
      <c r="C938" s="544">
        <v>295</v>
      </c>
      <c r="D938" s="542">
        <v>225</v>
      </c>
      <c r="E938" s="543">
        <f>(D938-C938)/C938</f>
        <v>-0.23728813559322</v>
      </c>
      <c r="F938" s="538" t="str">
        <f t="shared" si="38"/>
        <v>是</v>
      </c>
      <c r="G938" s="525" t="str">
        <f t="shared" si="39"/>
        <v>项</v>
      </c>
    </row>
    <row r="939" ht="36" customHeight="1" spans="1:7">
      <c r="A939" s="509" t="s">
        <v>1726</v>
      </c>
      <c r="B939" s="507" t="s">
        <v>1727</v>
      </c>
      <c r="C939" s="542"/>
      <c r="D939" s="542">
        <v>18</v>
      </c>
      <c r="E939" s="537"/>
      <c r="F939" s="538" t="str">
        <f t="shared" si="38"/>
        <v>是</v>
      </c>
      <c r="G939" s="525" t="str">
        <f t="shared" si="39"/>
        <v>项</v>
      </c>
    </row>
    <row r="940" ht="36" customHeight="1" spans="1:7">
      <c r="A940" s="509" t="s">
        <v>1728</v>
      </c>
      <c r="B940" s="507" t="s">
        <v>1729</v>
      </c>
      <c r="C940" s="542"/>
      <c r="D940" s="542"/>
      <c r="E940" s="537"/>
      <c r="F940" s="538" t="str">
        <f t="shared" si="38"/>
        <v>否</v>
      </c>
      <c r="G940" s="525" t="str">
        <f t="shared" si="39"/>
        <v>项</v>
      </c>
    </row>
    <row r="941" ht="36" customHeight="1" spans="1:7">
      <c r="A941" s="534" t="s">
        <v>1730</v>
      </c>
      <c r="B941" s="535" t="s">
        <v>1731</v>
      </c>
      <c r="C941" s="540">
        <v>1548</v>
      </c>
      <c r="D941" s="540">
        <v>966</v>
      </c>
      <c r="E941" s="537">
        <f>(D941-C941)/C941</f>
        <v>-0.375968992248062</v>
      </c>
      <c r="F941" s="538" t="str">
        <f t="shared" si="38"/>
        <v>是</v>
      </c>
      <c r="G941" s="525" t="str">
        <f t="shared" si="39"/>
        <v>款</v>
      </c>
    </row>
    <row r="942" ht="36" customHeight="1" spans="1:7">
      <c r="A942" s="509" t="s">
        <v>1732</v>
      </c>
      <c r="B942" s="507" t="s">
        <v>1733</v>
      </c>
      <c r="C942" s="542"/>
      <c r="D942" s="542"/>
      <c r="E942" s="537"/>
      <c r="F942" s="538" t="str">
        <f t="shared" si="38"/>
        <v>否</v>
      </c>
      <c r="G942" s="525" t="str">
        <f t="shared" si="39"/>
        <v>项</v>
      </c>
    </row>
    <row r="943" ht="36" customHeight="1" spans="1:7">
      <c r="A943" s="509" t="s">
        <v>1734</v>
      </c>
      <c r="B943" s="507" t="s">
        <v>1735</v>
      </c>
      <c r="C943" s="542"/>
      <c r="D943" s="542"/>
      <c r="E943" s="537"/>
      <c r="F943" s="538" t="str">
        <f t="shared" si="38"/>
        <v>否</v>
      </c>
      <c r="G943" s="525" t="str">
        <f t="shared" si="39"/>
        <v>项</v>
      </c>
    </row>
    <row r="944" ht="36" customHeight="1" spans="1:7">
      <c r="A944" s="509" t="s">
        <v>1736</v>
      </c>
      <c r="B944" s="507" t="s">
        <v>1737</v>
      </c>
      <c r="C944" s="544">
        <v>718</v>
      </c>
      <c r="D944" s="542">
        <v>308</v>
      </c>
      <c r="E944" s="543">
        <f>(D944-C944)/C944</f>
        <v>-0.571030640668524</v>
      </c>
      <c r="F944" s="538" t="str">
        <f t="shared" si="38"/>
        <v>是</v>
      </c>
      <c r="G944" s="525" t="str">
        <f t="shared" si="39"/>
        <v>项</v>
      </c>
    </row>
    <row r="945" ht="36" customHeight="1" spans="1:7">
      <c r="A945" s="509" t="s">
        <v>1738</v>
      </c>
      <c r="B945" s="507" t="s">
        <v>1739</v>
      </c>
      <c r="C945" s="544">
        <v>812</v>
      </c>
      <c r="D945" s="542">
        <v>648</v>
      </c>
      <c r="E945" s="543">
        <f>(D945-C945)/C945</f>
        <v>-0.201970443349754</v>
      </c>
      <c r="F945" s="538" t="str">
        <f t="shared" si="38"/>
        <v>是</v>
      </c>
      <c r="G945" s="525" t="str">
        <f t="shared" si="39"/>
        <v>项</v>
      </c>
    </row>
    <row r="946" ht="36" customHeight="1" spans="1:7">
      <c r="A946" s="509" t="s">
        <v>1740</v>
      </c>
      <c r="B946" s="507" t="s">
        <v>1741</v>
      </c>
      <c r="C946" s="544"/>
      <c r="D946" s="542"/>
      <c r="E946" s="543"/>
      <c r="F946" s="538" t="str">
        <f t="shared" si="38"/>
        <v>否</v>
      </c>
      <c r="G946" s="525" t="str">
        <f t="shared" si="39"/>
        <v>项</v>
      </c>
    </row>
    <row r="947" ht="36" customHeight="1" spans="1:7">
      <c r="A947" s="509" t="s">
        <v>1742</v>
      </c>
      <c r="B947" s="507" t="s">
        <v>1743</v>
      </c>
      <c r="C947" s="544">
        <v>18</v>
      </c>
      <c r="D947" s="542">
        <v>10</v>
      </c>
      <c r="E947" s="543">
        <f>(D947-C947)/C947</f>
        <v>-0.444444444444444</v>
      </c>
      <c r="F947" s="538" t="str">
        <f t="shared" si="38"/>
        <v>是</v>
      </c>
      <c r="G947" s="525" t="str">
        <f t="shared" si="39"/>
        <v>项</v>
      </c>
    </row>
    <row r="948" ht="36" customHeight="1" spans="1:7">
      <c r="A948" s="534" t="s">
        <v>1744</v>
      </c>
      <c r="B948" s="535" t="s">
        <v>1745</v>
      </c>
      <c r="C948" s="540"/>
      <c r="D948" s="540"/>
      <c r="E948" s="537"/>
      <c r="F948" s="538" t="str">
        <f t="shared" si="38"/>
        <v>否</v>
      </c>
      <c r="G948" s="525" t="str">
        <f t="shared" si="39"/>
        <v>款</v>
      </c>
    </row>
    <row r="949" ht="36" customHeight="1" spans="1:7">
      <c r="A949" s="509" t="s">
        <v>1746</v>
      </c>
      <c r="B949" s="507" t="s">
        <v>1747</v>
      </c>
      <c r="C949" s="542"/>
      <c r="D949" s="542"/>
      <c r="E949" s="537"/>
      <c r="F949" s="538" t="str">
        <f t="shared" si="38"/>
        <v>否</v>
      </c>
      <c r="G949" s="525" t="str">
        <f t="shared" si="39"/>
        <v>项</v>
      </c>
    </row>
    <row r="950" ht="36" customHeight="1" spans="1:7">
      <c r="A950" s="509" t="s">
        <v>1748</v>
      </c>
      <c r="B950" s="507" t="s">
        <v>1749</v>
      </c>
      <c r="C950" s="542"/>
      <c r="D950" s="542"/>
      <c r="E950" s="537"/>
      <c r="F950" s="538" t="str">
        <f t="shared" si="38"/>
        <v>否</v>
      </c>
      <c r="G950" s="525" t="str">
        <f t="shared" si="39"/>
        <v>项</v>
      </c>
    </row>
    <row r="951" ht="36" customHeight="1" spans="1:7">
      <c r="A951" s="534" t="s">
        <v>1750</v>
      </c>
      <c r="B951" s="535" t="s">
        <v>1751</v>
      </c>
      <c r="C951" s="540"/>
      <c r="D951" s="540"/>
      <c r="E951" s="537"/>
      <c r="F951" s="538" t="str">
        <f t="shared" si="38"/>
        <v>否</v>
      </c>
      <c r="G951" s="525" t="str">
        <f t="shared" si="39"/>
        <v>款</v>
      </c>
    </row>
    <row r="952" ht="36" customHeight="1" spans="1:7">
      <c r="A952" s="509" t="s">
        <v>1752</v>
      </c>
      <c r="B952" s="507" t="s">
        <v>1753</v>
      </c>
      <c r="C952" s="542"/>
      <c r="D952" s="542"/>
      <c r="E952" s="537"/>
      <c r="F952" s="538" t="str">
        <f t="shared" si="38"/>
        <v>否</v>
      </c>
      <c r="G952" s="525" t="str">
        <f t="shared" si="39"/>
        <v>项</v>
      </c>
    </row>
    <row r="953" ht="36" customHeight="1" spans="1:7">
      <c r="A953" s="509" t="s">
        <v>1754</v>
      </c>
      <c r="B953" s="507" t="s">
        <v>1755</v>
      </c>
      <c r="C953" s="542"/>
      <c r="D953" s="542"/>
      <c r="E953" s="537"/>
      <c r="F953" s="538" t="str">
        <f t="shared" si="38"/>
        <v>否</v>
      </c>
      <c r="G953" s="525" t="str">
        <f t="shared" si="39"/>
        <v>项</v>
      </c>
    </row>
    <row r="954" ht="36" customHeight="1" spans="1:7">
      <c r="A954" s="534" t="s">
        <v>1756</v>
      </c>
      <c r="B954" s="553" t="s">
        <v>525</v>
      </c>
      <c r="C954" s="555"/>
      <c r="D954" s="555"/>
      <c r="E954" s="537"/>
      <c r="F954" s="538" t="str">
        <f t="shared" si="38"/>
        <v>否</v>
      </c>
      <c r="G954" s="525" t="str">
        <f t="shared" si="39"/>
        <v>项</v>
      </c>
    </row>
    <row r="955" ht="36" customHeight="1" spans="1:7">
      <c r="A955" s="534" t="s">
        <v>1757</v>
      </c>
      <c r="B955" s="553" t="s">
        <v>1758</v>
      </c>
      <c r="C955" s="555"/>
      <c r="D955" s="555"/>
      <c r="E955" s="537"/>
      <c r="F955" s="538" t="str">
        <f t="shared" si="38"/>
        <v>否</v>
      </c>
      <c r="G955" s="525" t="str">
        <f t="shared" si="39"/>
        <v>项</v>
      </c>
    </row>
    <row r="956" ht="36" customHeight="1" spans="1:7">
      <c r="A956" s="534" t="s">
        <v>95</v>
      </c>
      <c r="B956" s="535" t="s">
        <v>96</v>
      </c>
      <c r="C956" s="540">
        <f>C957+C980+C990+C1000+C1005+C1012+C1017</f>
        <v>12939</v>
      </c>
      <c r="D956" s="540">
        <f>D957+D980+D990+D1000+D1005+D1012+D1017</f>
        <v>4208</v>
      </c>
      <c r="E956" s="537">
        <f>(D956-C956)/C956</f>
        <v>-0.674781667825953</v>
      </c>
      <c r="F956" s="538" t="str">
        <f t="shared" si="38"/>
        <v>是</v>
      </c>
      <c r="G956" s="525" t="str">
        <f t="shared" si="39"/>
        <v>类</v>
      </c>
    </row>
    <row r="957" ht="36" customHeight="1" spans="1:7">
      <c r="A957" s="534" t="s">
        <v>1759</v>
      </c>
      <c r="B957" s="535" t="s">
        <v>1760</v>
      </c>
      <c r="C957" s="540">
        <v>10185</v>
      </c>
      <c r="D957" s="540">
        <v>1236</v>
      </c>
      <c r="E957" s="537">
        <f>(D957-C957)/C957</f>
        <v>-0.878645066273932</v>
      </c>
      <c r="F957" s="538" t="str">
        <f t="shared" si="38"/>
        <v>是</v>
      </c>
      <c r="G957" s="525" t="str">
        <f t="shared" si="39"/>
        <v>款</v>
      </c>
    </row>
    <row r="958" ht="36" customHeight="1" spans="1:7">
      <c r="A958" s="509" t="s">
        <v>1761</v>
      </c>
      <c r="B958" s="507" t="s">
        <v>143</v>
      </c>
      <c r="C958" s="542">
        <v>361</v>
      </c>
      <c r="D958" s="542">
        <v>348</v>
      </c>
      <c r="E958" s="543">
        <f>(D958-C958)/C958</f>
        <v>-0.03601108033241</v>
      </c>
      <c r="F958" s="538" t="str">
        <f t="shared" si="38"/>
        <v>是</v>
      </c>
      <c r="G958" s="525" t="str">
        <f t="shared" si="39"/>
        <v>项</v>
      </c>
    </row>
    <row r="959" ht="36" customHeight="1" spans="1:7">
      <c r="A959" s="509" t="s">
        <v>1762</v>
      </c>
      <c r="B959" s="507" t="s">
        <v>145</v>
      </c>
      <c r="C959" s="542">
        <v>35</v>
      </c>
      <c r="D959" s="542">
        <v>20</v>
      </c>
      <c r="E959" s="543">
        <f>(D959-C959)/C959</f>
        <v>-0.428571428571429</v>
      </c>
      <c r="F959" s="538" t="str">
        <f t="shared" si="38"/>
        <v>是</v>
      </c>
      <c r="G959" s="525" t="str">
        <f t="shared" si="39"/>
        <v>项</v>
      </c>
    </row>
    <row r="960" ht="36" customHeight="1" spans="1:7">
      <c r="A960" s="509" t="s">
        <v>1763</v>
      </c>
      <c r="B960" s="507" t="s">
        <v>147</v>
      </c>
      <c r="C960" s="542"/>
      <c r="D960" s="542"/>
      <c r="E960" s="537"/>
      <c r="F960" s="538" t="str">
        <f t="shared" ref="F960:F1023" si="40">IF(LEN(A960)=3,"是",IF(B960&lt;&gt;"",IF(SUM(C960:D960)&lt;&gt;0,"是","否"),"是"))</f>
        <v>否</v>
      </c>
      <c r="G960" s="525" t="str">
        <f t="shared" ref="G960:G1023" si="41">IF(LEN(A960)=3,"类",IF(LEN(A960)=5,"款","项"))</f>
        <v>项</v>
      </c>
    </row>
    <row r="961" ht="36" customHeight="1" spans="1:7">
      <c r="A961" s="509" t="s">
        <v>1764</v>
      </c>
      <c r="B961" s="507" t="s">
        <v>1765</v>
      </c>
      <c r="C961" s="542">
        <v>3532</v>
      </c>
      <c r="D961" s="542">
        <v>125</v>
      </c>
      <c r="E961" s="543">
        <f>(D961-C961)/C961</f>
        <v>-0.964609286523216</v>
      </c>
      <c r="F961" s="538" t="str">
        <f t="shared" si="40"/>
        <v>是</v>
      </c>
      <c r="G961" s="525" t="str">
        <f t="shared" si="41"/>
        <v>项</v>
      </c>
    </row>
    <row r="962" ht="36" customHeight="1" spans="1:7">
      <c r="A962" s="509" t="s">
        <v>1766</v>
      </c>
      <c r="B962" s="507" t="s">
        <v>1767</v>
      </c>
      <c r="C962" s="542">
        <v>5984</v>
      </c>
      <c r="D962" s="542">
        <v>682</v>
      </c>
      <c r="E962" s="543">
        <f>(D962-C962)/C962</f>
        <v>-0.886029411764706</v>
      </c>
      <c r="F962" s="538" t="str">
        <f t="shared" si="40"/>
        <v>是</v>
      </c>
      <c r="G962" s="525" t="str">
        <f t="shared" si="41"/>
        <v>项</v>
      </c>
    </row>
    <row r="963" ht="36" customHeight="1" spans="1:7">
      <c r="A963" s="509" t="s">
        <v>1768</v>
      </c>
      <c r="B963" s="507" t="s">
        <v>1769</v>
      </c>
      <c r="C963" s="542"/>
      <c r="D963" s="542"/>
      <c r="E963" s="537"/>
      <c r="F963" s="538" t="str">
        <f t="shared" si="40"/>
        <v>否</v>
      </c>
      <c r="G963" s="525" t="str">
        <f t="shared" si="41"/>
        <v>项</v>
      </c>
    </row>
    <row r="964" ht="36" customHeight="1" spans="1:7">
      <c r="A964" s="509" t="s">
        <v>1770</v>
      </c>
      <c r="B964" s="507" t="s">
        <v>1771</v>
      </c>
      <c r="C964" s="542">
        <v>95</v>
      </c>
      <c r="D964" s="542">
        <v>61</v>
      </c>
      <c r="E964" s="543">
        <f>(D964-C964)/C964</f>
        <v>-0.357894736842105</v>
      </c>
      <c r="F964" s="538" t="str">
        <f t="shared" si="40"/>
        <v>是</v>
      </c>
      <c r="G964" s="525" t="str">
        <f t="shared" si="41"/>
        <v>项</v>
      </c>
    </row>
    <row r="965" ht="36" customHeight="1" spans="1:7">
      <c r="A965" s="509" t="s">
        <v>1772</v>
      </c>
      <c r="B965" s="507" t="s">
        <v>1773</v>
      </c>
      <c r="C965" s="542"/>
      <c r="D965" s="542"/>
      <c r="E965" s="537"/>
      <c r="F965" s="538" t="str">
        <f t="shared" si="40"/>
        <v>否</v>
      </c>
      <c r="G965" s="525" t="str">
        <f t="shared" si="41"/>
        <v>项</v>
      </c>
    </row>
    <row r="966" ht="36" customHeight="1" spans="1:7">
      <c r="A966" s="509" t="s">
        <v>1774</v>
      </c>
      <c r="B966" s="507" t="s">
        <v>1775</v>
      </c>
      <c r="C966" s="542"/>
      <c r="D966" s="542"/>
      <c r="E966" s="537"/>
      <c r="F966" s="538" t="str">
        <f t="shared" si="40"/>
        <v>否</v>
      </c>
      <c r="G966" s="525" t="str">
        <f t="shared" si="41"/>
        <v>项</v>
      </c>
    </row>
    <row r="967" ht="36" customHeight="1" spans="1:7">
      <c r="A967" s="509" t="s">
        <v>1776</v>
      </c>
      <c r="B967" s="507" t="s">
        <v>1777</v>
      </c>
      <c r="C967" s="542"/>
      <c r="D967" s="542"/>
      <c r="E967" s="537"/>
      <c r="F967" s="538" t="str">
        <f t="shared" si="40"/>
        <v>否</v>
      </c>
      <c r="G967" s="525" t="str">
        <f t="shared" si="41"/>
        <v>项</v>
      </c>
    </row>
    <row r="968" ht="36" customHeight="1" spans="1:7">
      <c r="A968" s="509" t="s">
        <v>1778</v>
      </c>
      <c r="B968" s="507" t="s">
        <v>1779</v>
      </c>
      <c r="C968" s="542"/>
      <c r="D968" s="542"/>
      <c r="E968" s="537"/>
      <c r="F968" s="538" t="str">
        <f t="shared" si="40"/>
        <v>否</v>
      </c>
      <c r="G968" s="525" t="str">
        <f t="shared" si="41"/>
        <v>项</v>
      </c>
    </row>
    <row r="969" ht="36" customHeight="1" spans="1:7">
      <c r="A969" s="509" t="s">
        <v>1780</v>
      </c>
      <c r="B969" s="507" t="s">
        <v>1781</v>
      </c>
      <c r="C969" s="542"/>
      <c r="D969" s="542"/>
      <c r="E969" s="537"/>
      <c r="F969" s="538" t="str">
        <f t="shared" si="40"/>
        <v>否</v>
      </c>
      <c r="G969" s="525" t="str">
        <f t="shared" si="41"/>
        <v>项</v>
      </c>
    </row>
    <row r="970" ht="36" customHeight="1" spans="1:7">
      <c r="A970" s="509" t="s">
        <v>1782</v>
      </c>
      <c r="B970" s="507" t="s">
        <v>1783</v>
      </c>
      <c r="C970" s="542"/>
      <c r="D970" s="542"/>
      <c r="E970" s="537"/>
      <c r="F970" s="538" t="str">
        <f t="shared" si="40"/>
        <v>否</v>
      </c>
      <c r="G970" s="525" t="str">
        <f t="shared" si="41"/>
        <v>项</v>
      </c>
    </row>
    <row r="971" ht="36" customHeight="1" spans="1:7">
      <c r="A971" s="509" t="s">
        <v>1784</v>
      </c>
      <c r="B971" s="507" t="s">
        <v>1785</v>
      </c>
      <c r="C971" s="542"/>
      <c r="D971" s="542"/>
      <c r="E971" s="537"/>
      <c r="F971" s="538" t="str">
        <f t="shared" si="40"/>
        <v>否</v>
      </c>
      <c r="G971" s="525" t="str">
        <f t="shared" si="41"/>
        <v>项</v>
      </c>
    </row>
    <row r="972" ht="36" customHeight="1" spans="1:7">
      <c r="A972" s="509" t="s">
        <v>1786</v>
      </c>
      <c r="B972" s="507" t="s">
        <v>1787</v>
      </c>
      <c r="C972" s="542"/>
      <c r="D972" s="542"/>
      <c r="E972" s="537"/>
      <c r="F972" s="538" t="str">
        <f t="shared" si="40"/>
        <v>否</v>
      </c>
      <c r="G972" s="525" t="str">
        <f t="shared" si="41"/>
        <v>项</v>
      </c>
    </row>
    <row r="973" ht="36" customHeight="1" spans="1:7">
      <c r="A973" s="509" t="s">
        <v>1788</v>
      </c>
      <c r="B973" s="507" t="s">
        <v>1789</v>
      </c>
      <c r="C973" s="542"/>
      <c r="D973" s="542"/>
      <c r="E973" s="537"/>
      <c r="F973" s="538" t="str">
        <f t="shared" si="40"/>
        <v>否</v>
      </c>
      <c r="G973" s="525" t="str">
        <f t="shared" si="41"/>
        <v>项</v>
      </c>
    </row>
    <row r="974" ht="36" customHeight="1" spans="1:7">
      <c r="A974" s="509" t="s">
        <v>1790</v>
      </c>
      <c r="B974" s="507" t="s">
        <v>1791</v>
      </c>
      <c r="C974" s="542"/>
      <c r="D974" s="542"/>
      <c r="E974" s="537"/>
      <c r="F974" s="538" t="str">
        <f t="shared" si="40"/>
        <v>否</v>
      </c>
      <c r="G974" s="525" t="str">
        <f t="shared" si="41"/>
        <v>项</v>
      </c>
    </row>
    <row r="975" ht="36" customHeight="1" spans="1:7">
      <c r="A975" s="509" t="s">
        <v>1792</v>
      </c>
      <c r="B975" s="507" t="s">
        <v>1793</v>
      </c>
      <c r="C975" s="542"/>
      <c r="D975" s="542"/>
      <c r="E975" s="537"/>
      <c r="F975" s="538" t="str">
        <f t="shared" si="40"/>
        <v>否</v>
      </c>
      <c r="G975" s="525" t="str">
        <f t="shared" si="41"/>
        <v>项</v>
      </c>
    </row>
    <row r="976" ht="36" customHeight="1" spans="1:7">
      <c r="A976" s="509" t="s">
        <v>1794</v>
      </c>
      <c r="B976" s="507" t="s">
        <v>1795</v>
      </c>
      <c r="C976" s="542"/>
      <c r="D976" s="542"/>
      <c r="E976" s="537"/>
      <c r="F976" s="538" t="str">
        <f t="shared" si="40"/>
        <v>否</v>
      </c>
      <c r="G976" s="525" t="str">
        <f t="shared" si="41"/>
        <v>项</v>
      </c>
    </row>
    <row r="977" ht="36" customHeight="1" spans="1:7">
      <c r="A977" s="509" t="s">
        <v>1796</v>
      </c>
      <c r="B977" s="507" t="s">
        <v>1797</v>
      </c>
      <c r="C977" s="542"/>
      <c r="D977" s="542"/>
      <c r="E977" s="537"/>
      <c r="F977" s="538" t="str">
        <f t="shared" si="40"/>
        <v>否</v>
      </c>
      <c r="G977" s="525" t="str">
        <f t="shared" si="41"/>
        <v>项</v>
      </c>
    </row>
    <row r="978" ht="36" customHeight="1" spans="1:7">
      <c r="A978" s="509" t="s">
        <v>1798</v>
      </c>
      <c r="B978" s="507" t="s">
        <v>1799</v>
      </c>
      <c r="C978" s="542"/>
      <c r="D978" s="542"/>
      <c r="E978" s="537"/>
      <c r="F978" s="538" t="str">
        <f t="shared" si="40"/>
        <v>否</v>
      </c>
      <c r="G978" s="525" t="str">
        <f t="shared" si="41"/>
        <v>项</v>
      </c>
    </row>
    <row r="979" ht="36" customHeight="1" spans="1:7">
      <c r="A979" s="509" t="s">
        <v>1800</v>
      </c>
      <c r="B979" s="507" t="s">
        <v>1801</v>
      </c>
      <c r="C979" s="542">
        <v>178</v>
      </c>
      <c r="D979" s="542"/>
      <c r="E979" s="543">
        <f>(D979-C979)/C979</f>
        <v>-1</v>
      </c>
      <c r="F979" s="538" t="str">
        <f t="shared" si="40"/>
        <v>是</v>
      </c>
      <c r="G979" s="525" t="str">
        <f t="shared" si="41"/>
        <v>项</v>
      </c>
    </row>
    <row r="980" ht="36" customHeight="1" spans="1:7">
      <c r="A980" s="534" t="s">
        <v>1802</v>
      </c>
      <c r="B980" s="535" t="s">
        <v>1803</v>
      </c>
      <c r="C980" s="540"/>
      <c r="D980" s="540"/>
      <c r="E980" s="537"/>
      <c r="F980" s="538" t="str">
        <f t="shared" si="40"/>
        <v>否</v>
      </c>
      <c r="G980" s="525" t="str">
        <f t="shared" si="41"/>
        <v>款</v>
      </c>
    </row>
    <row r="981" ht="36" customHeight="1" spans="1:7">
      <c r="A981" s="509" t="s">
        <v>1804</v>
      </c>
      <c r="B981" s="507" t="s">
        <v>143</v>
      </c>
      <c r="C981" s="542"/>
      <c r="D981" s="542"/>
      <c r="E981" s="537"/>
      <c r="F981" s="538" t="str">
        <f t="shared" si="40"/>
        <v>否</v>
      </c>
      <c r="G981" s="525" t="str">
        <f t="shared" si="41"/>
        <v>项</v>
      </c>
    </row>
    <row r="982" ht="36" customHeight="1" spans="1:7">
      <c r="A982" s="509" t="s">
        <v>1805</v>
      </c>
      <c r="B982" s="507" t="s">
        <v>145</v>
      </c>
      <c r="C982" s="542"/>
      <c r="D982" s="542"/>
      <c r="E982" s="537"/>
      <c r="F982" s="538" t="str">
        <f t="shared" si="40"/>
        <v>否</v>
      </c>
      <c r="G982" s="525" t="str">
        <f t="shared" si="41"/>
        <v>项</v>
      </c>
    </row>
    <row r="983" ht="36" customHeight="1" spans="1:7">
      <c r="A983" s="509" t="s">
        <v>1806</v>
      </c>
      <c r="B983" s="507" t="s">
        <v>147</v>
      </c>
      <c r="C983" s="542"/>
      <c r="D983" s="542"/>
      <c r="E983" s="537"/>
      <c r="F983" s="538" t="str">
        <f t="shared" si="40"/>
        <v>否</v>
      </c>
      <c r="G983" s="525" t="str">
        <f t="shared" si="41"/>
        <v>项</v>
      </c>
    </row>
    <row r="984" ht="36" customHeight="1" spans="1:7">
      <c r="A984" s="509" t="s">
        <v>1807</v>
      </c>
      <c r="B984" s="507" t="s">
        <v>1808</v>
      </c>
      <c r="C984" s="542"/>
      <c r="D984" s="542"/>
      <c r="E984" s="537"/>
      <c r="F984" s="538" t="str">
        <f t="shared" si="40"/>
        <v>否</v>
      </c>
      <c r="G984" s="525" t="str">
        <f t="shared" si="41"/>
        <v>项</v>
      </c>
    </row>
    <row r="985" ht="36" customHeight="1" spans="1:7">
      <c r="A985" s="509" t="s">
        <v>1809</v>
      </c>
      <c r="B985" s="507" t="s">
        <v>1810</v>
      </c>
      <c r="C985" s="542"/>
      <c r="D985" s="542"/>
      <c r="E985" s="537"/>
      <c r="F985" s="538" t="str">
        <f t="shared" si="40"/>
        <v>否</v>
      </c>
      <c r="G985" s="525" t="str">
        <f t="shared" si="41"/>
        <v>项</v>
      </c>
    </row>
    <row r="986" ht="36" customHeight="1" spans="1:7">
      <c r="A986" s="509" t="s">
        <v>1811</v>
      </c>
      <c r="B986" s="507" t="s">
        <v>1812</v>
      </c>
      <c r="C986" s="542"/>
      <c r="D986" s="542"/>
      <c r="E986" s="537"/>
      <c r="F986" s="538" t="str">
        <f t="shared" si="40"/>
        <v>否</v>
      </c>
      <c r="G986" s="525" t="str">
        <f t="shared" si="41"/>
        <v>项</v>
      </c>
    </row>
    <row r="987" ht="36" customHeight="1" spans="1:7">
      <c r="A987" s="509" t="s">
        <v>1813</v>
      </c>
      <c r="B987" s="507" t="s">
        <v>1814</v>
      </c>
      <c r="C987" s="542"/>
      <c r="D987" s="542"/>
      <c r="E987" s="537"/>
      <c r="F987" s="538" t="str">
        <f t="shared" si="40"/>
        <v>否</v>
      </c>
      <c r="G987" s="525" t="str">
        <f t="shared" si="41"/>
        <v>项</v>
      </c>
    </row>
    <row r="988" ht="36" customHeight="1" spans="1:7">
      <c r="A988" s="509" t="s">
        <v>1815</v>
      </c>
      <c r="B988" s="507" t="s">
        <v>1816</v>
      </c>
      <c r="C988" s="542"/>
      <c r="D988" s="542"/>
      <c r="E988" s="537"/>
      <c r="F988" s="538" t="str">
        <f t="shared" si="40"/>
        <v>否</v>
      </c>
      <c r="G988" s="525" t="str">
        <f t="shared" si="41"/>
        <v>项</v>
      </c>
    </row>
    <row r="989" ht="36" customHeight="1" spans="1:7">
      <c r="A989" s="509" t="s">
        <v>1817</v>
      </c>
      <c r="B989" s="507" t="s">
        <v>1818</v>
      </c>
      <c r="C989" s="542"/>
      <c r="D989" s="542"/>
      <c r="E989" s="537"/>
      <c r="F989" s="538" t="str">
        <f t="shared" si="40"/>
        <v>否</v>
      </c>
      <c r="G989" s="525" t="str">
        <f t="shared" si="41"/>
        <v>项</v>
      </c>
    </row>
    <row r="990" ht="36" customHeight="1" spans="1:7">
      <c r="A990" s="534" t="s">
        <v>1819</v>
      </c>
      <c r="B990" s="535" t="s">
        <v>1820</v>
      </c>
      <c r="C990" s="540">
        <v>291</v>
      </c>
      <c r="D990" s="540">
        <v>5</v>
      </c>
      <c r="E990" s="537">
        <f>(D990-C990)/C990</f>
        <v>-0.982817869415808</v>
      </c>
      <c r="F990" s="538" t="str">
        <f t="shared" si="40"/>
        <v>是</v>
      </c>
      <c r="G990" s="525" t="str">
        <f t="shared" si="41"/>
        <v>款</v>
      </c>
    </row>
    <row r="991" ht="36" customHeight="1" spans="1:7">
      <c r="A991" s="509" t="s">
        <v>1821</v>
      </c>
      <c r="B991" s="507" t="s">
        <v>143</v>
      </c>
      <c r="C991" s="542"/>
      <c r="D991" s="542"/>
      <c r="E991" s="537"/>
      <c r="F991" s="538" t="str">
        <f t="shared" si="40"/>
        <v>否</v>
      </c>
      <c r="G991" s="525" t="str">
        <f t="shared" si="41"/>
        <v>项</v>
      </c>
    </row>
    <row r="992" ht="36" customHeight="1" spans="1:7">
      <c r="A992" s="509" t="s">
        <v>1822</v>
      </c>
      <c r="B992" s="507" t="s">
        <v>145</v>
      </c>
      <c r="C992" s="542"/>
      <c r="D992" s="542"/>
      <c r="E992" s="537"/>
      <c r="F992" s="538" t="str">
        <f t="shared" si="40"/>
        <v>否</v>
      </c>
      <c r="G992" s="525" t="str">
        <f t="shared" si="41"/>
        <v>项</v>
      </c>
    </row>
    <row r="993" ht="36" customHeight="1" spans="1:7">
      <c r="A993" s="509" t="s">
        <v>1823</v>
      </c>
      <c r="B993" s="507" t="s">
        <v>147</v>
      </c>
      <c r="C993" s="542"/>
      <c r="D993" s="542"/>
      <c r="E993" s="537"/>
      <c r="F993" s="538" t="str">
        <f t="shared" si="40"/>
        <v>否</v>
      </c>
      <c r="G993" s="525" t="str">
        <f t="shared" si="41"/>
        <v>项</v>
      </c>
    </row>
    <row r="994" ht="36" customHeight="1" spans="1:7">
      <c r="A994" s="509" t="s">
        <v>1824</v>
      </c>
      <c r="B994" s="507" t="s">
        <v>1825</v>
      </c>
      <c r="C994" s="542">
        <v>291</v>
      </c>
      <c r="D994" s="542"/>
      <c r="E994" s="543">
        <f>(D994-C994)/C994</f>
        <v>-1</v>
      </c>
      <c r="F994" s="538" t="str">
        <f t="shared" si="40"/>
        <v>是</v>
      </c>
      <c r="G994" s="525" t="str">
        <f t="shared" si="41"/>
        <v>项</v>
      </c>
    </row>
    <row r="995" ht="36" customHeight="1" spans="1:7">
      <c r="A995" s="509" t="s">
        <v>1826</v>
      </c>
      <c r="B995" s="507" t="s">
        <v>1827</v>
      </c>
      <c r="C995" s="542"/>
      <c r="D995" s="542">
        <v>5</v>
      </c>
      <c r="E995" s="537"/>
      <c r="F995" s="538" t="str">
        <f t="shared" si="40"/>
        <v>是</v>
      </c>
      <c r="G995" s="525" t="str">
        <f t="shared" si="41"/>
        <v>项</v>
      </c>
    </row>
    <row r="996" ht="36" customHeight="1" spans="1:7">
      <c r="A996" s="509" t="s">
        <v>1828</v>
      </c>
      <c r="B996" s="507" t="s">
        <v>1829</v>
      </c>
      <c r="C996" s="542"/>
      <c r="D996" s="542"/>
      <c r="E996" s="537"/>
      <c r="F996" s="538" t="str">
        <f t="shared" si="40"/>
        <v>否</v>
      </c>
      <c r="G996" s="525" t="str">
        <f t="shared" si="41"/>
        <v>项</v>
      </c>
    </row>
    <row r="997" ht="36" customHeight="1" spans="1:7">
      <c r="A997" s="509" t="s">
        <v>1830</v>
      </c>
      <c r="B997" s="507" t="s">
        <v>1831</v>
      </c>
      <c r="C997" s="542"/>
      <c r="D997" s="542"/>
      <c r="E997" s="537"/>
      <c r="F997" s="538" t="str">
        <f t="shared" si="40"/>
        <v>否</v>
      </c>
      <c r="G997" s="525" t="str">
        <f t="shared" si="41"/>
        <v>项</v>
      </c>
    </row>
    <row r="998" ht="36" customHeight="1" spans="1:7">
      <c r="A998" s="509" t="s">
        <v>1832</v>
      </c>
      <c r="B998" s="507" t="s">
        <v>1833</v>
      </c>
      <c r="C998" s="542"/>
      <c r="D998" s="542"/>
      <c r="E998" s="537"/>
      <c r="F998" s="538" t="str">
        <f t="shared" si="40"/>
        <v>否</v>
      </c>
      <c r="G998" s="525" t="str">
        <f t="shared" si="41"/>
        <v>项</v>
      </c>
    </row>
    <row r="999" ht="36" customHeight="1" spans="1:7">
      <c r="A999" s="509" t="s">
        <v>1834</v>
      </c>
      <c r="B999" s="507" t="s">
        <v>1835</v>
      </c>
      <c r="C999" s="542"/>
      <c r="D999" s="542"/>
      <c r="E999" s="537"/>
      <c r="F999" s="538" t="str">
        <f t="shared" si="40"/>
        <v>否</v>
      </c>
      <c r="G999" s="525" t="str">
        <f t="shared" si="41"/>
        <v>项</v>
      </c>
    </row>
    <row r="1000" ht="36" customHeight="1" spans="1:7">
      <c r="A1000" s="534" t="s">
        <v>1836</v>
      </c>
      <c r="B1000" s="535" t="s">
        <v>1837</v>
      </c>
      <c r="C1000" s="540"/>
      <c r="D1000" s="540"/>
      <c r="E1000" s="537"/>
      <c r="F1000" s="538" t="str">
        <f t="shared" si="40"/>
        <v>否</v>
      </c>
      <c r="G1000" s="525" t="str">
        <f t="shared" si="41"/>
        <v>款</v>
      </c>
    </row>
    <row r="1001" ht="36" customHeight="1" spans="1:7">
      <c r="A1001" s="509" t="s">
        <v>1838</v>
      </c>
      <c r="B1001" s="507" t="s">
        <v>1839</v>
      </c>
      <c r="C1001" s="542"/>
      <c r="D1001" s="542"/>
      <c r="E1001" s="537"/>
      <c r="F1001" s="538" t="str">
        <f t="shared" si="40"/>
        <v>否</v>
      </c>
      <c r="G1001" s="525" t="str">
        <f t="shared" si="41"/>
        <v>项</v>
      </c>
    </row>
    <row r="1002" ht="36" customHeight="1" spans="1:7">
      <c r="A1002" s="509" t="s">
        <v>1840</v>
      </c>
      <c r="B1002" s="507" t="s">
        <v>1841</v>
      </c>
      <c r="C1002" s="542"/>
      <c r="D1002" s="542"/>
      <c r="E1002" s="537"/>
      <c r="F1002" s="538" t="str">
        <f t="shared" si="40"/>
        <v>否</v>
      </c>
      <c r="G1002" s="525" t="str">
        <f t="shared" si="41"/>
        <v>项</v>
      </c>
    </row>
    <row r="1003" ht="36" customHeight="1" spans="1:7">
      <c r="A1003" s="509" t="s">
        <v>1842</v>
      </c>
      <c r="B1003" s="507" t="s">
        <v>1843</v>
      </c>
      <c r="C1003" s="542"/>
      <c r="D1003" s="542"/>
      <c r="E1003" s="537"/>
      <c r="F1003" s="538" t="str">
        <f t="shared" si="40"/>
        <v>否</v>
      </c>
      <c r="G1003" s="525" t="str">
        <f t="shared" si="41"/>
        <v>项</v>
      </c>
    </row>
    <row r="1004" ht="36" customHeight="1" spans="1:7">
      <c r="A1004" s="509" t="s">
        <v>1844</v>
      </c>
      <c r="B1004" s="507" t="s">
        <v>1845</v>
      </c>
      <c r="C1004" s="542"/>
      <c r="D1004" s="542"/>
      <c r="E1004" s="537"/>
      <c r="F1004" s="538" t="str">
        <f t="shared" si="40"/>
        <v>否</v>
      </c>
      <c r="G1004" s="525" t="str">
        <f t="shared" si="41"/>
        <v>项</v>
      </c>
    </row>
    <row r="1005" ht="36" customHeight="1" spans="1:7">
      <c r="A1005" s="534" t="s">
        <v>1846</v>
      </c>
      <c r="B1005" s="535" t="s">
        <v>1847</v>
      </c>
      <c r="C1005" s="540"/>
      <c r="D1005" s="540"/>
      <c r="E1005" s="537"/>
      <c r="F1005" s="538" t="str">
        <f t="shared" si="40"/>
        <v>否</v>
      </c>
      <c r="G1005" s="525" t="str">
        <f t="shared" si="41"/>
        <v>款</v>
      </c>
    </row>
    <row r="1006" ht="36" customHeight="1" spans="1:7">
      <c r="A1006" s="509" t="s">
        <v>1848</v>
      </c>
      <c r="B1006" s="507" t="s">
        <v>143</v>
      </c>
      <c r="C1006" s="542"/>
      <c r="D1006" s="542"/>
      <c r="E1006" s="537"/>
      <c r="F1006" s="538" t="str">
        <f t="shared" si="40"/>
        <v>否</v>
      </c>
      <c r="G1006" s="525" t="str">
        <f t="shared" si="41"/>
        <v>项</v>
      </c>
    </row>
    <row r="1007" ht="36" customHeight="1" spans="1:7">
      <c r="A1007" s="509" t="s">
        <v>1849</v>
      </c>
      <c r="B1007" s="507" t="s">
        <v>145</v>
      </c>
      <c r="C1007" s="542"/>
      <c r="D1007" s="542"/>
      <c r="E1007" s="537"/>
      <c r="F1007" s="538" t="str">
        <f t="shared" si="40"/>
        <v>否</v>
      </c>
      <c r="G1007" s="525" t="str">
        <f t="shared" si="41"/>
        <v>项</v>
      </c>
    </row>
    <row r="1008" ht="36" customHeight="1" spans="1:7">
      <c r="A1008" s="509" t="s">
        <v>1850</v>
      </c>
      <c r="B1008" s="507" t="s">
        <v>147</v>
      </c>
      <c r="C1008" s="542"/>
      <c r="D1008" s="542"/>
      <c r="E1008" s="537"/>
      <c r="F1008" s="538" t="str">
        <f t="shared" si="40"/>
        <v>否</v>
      </c>
      <c r="G1008" s="525" t="str">
        <f t="shared" si="41"/>
        <v>项</v>
      </c>
    </row>
    <row r="1009" ht="36" customHeight="1" spans="1:7">
      <c r="A1009" s="509" t="s">
        <v>1851</v>
      </c>
      <c r="B1009" s="507" t="s">
        <v>1816</v>
      </c>
      <c r="C1009" s="542"/>
      <c r="D1009" s="542"/>
      <c r="E1009" s="537"/>
      <c r="F1009" s="538" t="str">
        <f t="shared" si="40"/>
        <v>否</v>
      </c>
      <c r="G1009" s="525" t="str">
        <f t="shared" si="41"/>
        <v>项</v>
      </c>
    </row>
    <row r="1010" ht="36" customHeight="1" spans="1:7">
      <c r="A1010" s="509" t="s">
        <v>1852</v>
      </c>
      <c r="B1010" s="507" t="s">
        <v>1853</v>
      </c>
      <c r="C1010" s="542"/>
      <c r="D1010" s="542"/>
      <c r="E1010" s="537"/>
      <c r="F1010" s="538" t="str">
        <f t="shared" si="40"/>
        <v>否</v>
      </c>
      <c r="G1010" s="525" t="str">
        <f t="shared" si="41"/>
        <v>项</v>
      </c>
    </row>
    <row r="1011" ht="36" customHeight="1" spans="1:7">
      <c r="A1011" s="509" t="s">
        <v>1854</v>
      </c>
      <c r="B1011" s="507" t="s">
        <v>1855</v>
      </c>
      <c r="C1011" s="542"/>
      <c r="D1011" s="542"/>
      <c r="E1011" s="537"/>
      <c r="F1011" s="538" t="str">
        <f t="shared" si="40"/>
        <v>否</v>
      </c>
      <c r="G1011" s="525" t="str">
        <f t="shared" si="41"/>
        <v>项</v>
      </c>
    </row>
    <row r="1012" ht="36" customHeight="1" spans="1:7">
      <c r="A1012" s="534" t="s">
        <v>1856</v>
      </c>
      <c r="B1012" s="535" t="s">
        <v>1857</v>
      </c>
      <c r="C1012" s="540">
        <v>912</v>
      </c>
      <c r="D1012" s="540"/>
      <c r="E1012" s="537">
        <f>(D1012-C1012)/C1012</f>
        <v>-1</v>
      </c>
      <c r="F1012" s="538" t="str">
        <f t="shared" si="40"/>
        <v>是</v>
      </c>
      <c r="G1012" s="525" t="str">
        <f t="shared" si="41"/>
        <v>款</v>
      </c>
    </row>
    <row r="1013" ht="36" customHeight="1" spans="1:7">
      <c r="A1013" s="509" t="s">
        <v>1858</v>
      </c>
      <c r="B1013" s="507" t="s">
        <v>1859</v>
      </c>
      <c r="C1013" s="542">
        <v>544</v>
      </c>
      <c r="D1013" s="542"/>
      <c r="E1013" s="543">
        <f>(D1013-C1013)/C1013</f>
        <v>-1</v>
      </c>
      <c r="F1013" s="538" t="str">
        <f t="shared" si="40"/>
        <v>是</v>
      </c>
      <c r="G1013" s="525" t="str">
        <f t="shared" si="41"/>
        <v>项</v>
      </c>
    </row>
    <row r="1014" ht="36" customHeight="1" spans="1:7">
      <c r="A1014" s="509" t="s">
        <v>1860</v>
      </c>
      <c r="B1014" s="507" t="s">
        <v>1861</v>
      </c>
      <c r="C1014" s="542">
        <v>368</v>
      </c>
      <c r="D1014" s="542"/>
      <c r="E1014" s="543">
        <f>(D1014-C1014)/C1014</f>
        <v>-1</v>
      </c>
      <c r="F1014" s="538" t="str">
        <f t="shared" si="40"/>
        <v>是</v>
      </c>
      <c r="G1014" s="525" t="str">
        <f t="shared" si="41"/>
        <v>项</v>
      </c>
    </row>
    <row r="1015" ht="36" customHeight="1" spans="1:7">
      <c r="A1015" s="509" t="s">
        <v>1862</v>
      </c>
      <c r="B1015" s="507" t="s">
        <v>1863</v>
      </c>
      <c r="C1015" s="542"/>
      <c r="D1015" s="542"/>
      <c r="E1015" s="537"/>
      <c r="F1015" s="538" t="str">
        <f t="shared" si="40"/>
        <v>否</v>
      </c>
      <c r="G1015" s="525" t="str">
        <f t="shared" si="41"/>
        <v>项</v>
      </c>
    </row>
    <row r="1016" ht="36" customHeight="1" spans="1:7">
      <c r="A1016" s="509" t="s">
        <v>1864</v>
      </c>
      <c r="B1016" s="507" t="s">
        <v>1865</v>
      </c>
      <c r="C1016" s="542"/>
      <c r="D1016" s="542"/>
      <c r="E1016" s="537"/>
      <c r="F1016" s="538" t="str">
        <f t="shared" si="40"/>
        <v>否</v>
      </c>
      <c r="G1016" s="525" t="str">
        <f t="shared" si="41"/>
        <v>项</v>
      </c>
    </row>
    <row r="1017" ht="36" customHeight="1" spans="1:7">
      <c r="A1017" s="534" t="s">
        <v>1866</v>
      </c>
      <c r="B1017" s="535" t="s">
        <v>1867</v>
      </c>
      <c r="C1017" s="540">
        <v>1551</v>
      </c>
      <c r="D1017" s="540">
        <v>2967</v>
      </c>
      <c r="E1017" s="537">
        <f>(D1017-C1017)/C1017</f>
        <v>0.912959381044487</v>
      </c>
      <c r="F1017" s="538" t="str">
        <f t="shared" si="40"/>
        <v>是</v>
      </c>
      <c r="G1017" s="525" t="str">
        <f t="shared" si="41"/>
        <v>款</v>
      </c>
    </row>
    <row r="1018" ht="36" customHeight="1" spans="1:7">
      <c r="A1018" s="509" t="s">
        <v>1868</v>
      </c>
      <c r="B1018" s="507" t="s">
        <v>1869</v>
      </c>
      <c r="C1018" s="542">
        <v>1551</v>
      </c>
      <c r="D1018" s="542">
        <v>2967</v>
      </c>
      <c r="E1018" s="543">
        <f>(D1018-C1018)/C1018</f>
        <v>0.912959381044487</v>
      </c>
      <c r="F1018" s="538" t="str">
        <f t="shared" si="40"/>
        <v>是</v>
      </c>
      <c r="G1018" s="525" t="str">
        <f t="shared" si="41"/>
        <v>项</v>
      </c>
    </row>
    <row r="1019" ht="36" customHeight="1" spans="1:7">
      <c r="A1019" s="509" t="s">
        <v>1870</v>
      </c>
      <c r="B1019" s="507" t="s">
        <v>1871</v>
      </c>
      <c r="C1019" s="542"/>
      <c r="D1019" s="542"/>
      <c r="E1019" s="537"/>
      <c r="F1019" s="538" t="str">
        <f t="shared" si="40"/>
        <v>否</v>
      </c>
      <c r="G1019" s="525" t="str">
        <f t="shared" si="41"/>
        <v>项</v>
      </c>
    </row>
    <row r="1020" ht="36" customHeight="1" spans="1:7">
      <c r="A1020" s="552" t="s">
        <v>1872</v>
      </c>
      <c r="B1020" s="553" t="s">
        <v>525</v>
      </c>
      <c r="C1020" s="555"/>
      <c r="D1020" s="555"/>
      <c r="E1020" s="537"/>
      <c r="F1020" s="538" t="str">
        <f t="shared" si="40"/>
        <v>否</v>
      </c>
      <c r="G1020" s="525" t="str">
        <f t="shared" si="41"/>
        <v>项</v>
      </c>
    </row>
    <row r="1021" ht="36" customHeight="1" spans="1:7">
      <c r="A1021" s="534" t="s">
        <v>97</v>
      </c>
      <c r="B1021" s="535" t="s">
        <v>98</v>
      </c>
      <c r="C1021" s="540">
        <f>C1022+C1032+C1048+C1053+C1070+C1077+C1085</f>
        <v>19597</v>
      </c>
      <c r="D1021" s="540">
        <f>D1022+D1032+D1048+D1053+D1070+D1077+D1085</f>
        <v>5580</v>
      </c>
      <c r="E1021" s="537">
        <f>(D1021-C1021)/C1021</f>
        <v>-0.715262540184722</v>
      </c>
      <c r="F1021" s="538" t="str">
        <f t="shared" si="40"/>
        <v>是</v>
      </c>
      <c r="G1021" s="525" t="str">
        <f t="shared" si="41"/>
        <v>类</v>
      </c>
    </row>
    <row r="1022" ht="36" customHeight="1" spans="1:7">
      <c r="A1022" s="534" t="s">
        <v>1873</v>
      </c>
      <c r="B1022" s="535" t="s">
        <v>1874</v>
      </c>
      <c r="C1022" s="540"/>
      <c r="D1022" s="540"/>
      <c r="E1022" s="537"/>
      <c r="F1022" s="538" t="str">
        <f t="shared" si="40"/>
        <v>否</v>
      </c>
      <c r="G1022" s="525" t="str">
        <f t="shared" si="41"/>
        <v>款</v>
      </c>
    </row>
    <row r="1023" ht="36" customHeight="1" spans="1:7">
      <c r="A1023" s="509" t="s">
        <v>1875</v>
      </c>
      <c r="B1023" s="507" t="s">
        <v>143</v>
      </c>
      <c r="C1023" s="542"/>
      <c r="D1023" s="542"/>
      <c r="E1023" s="537"/>
      <c r="F1023" s="538" t="str">
        <f t="shared" si="40"/>
        <v>否</v>
      </c>
      <c r="G1023" s="525" t="str">
        <f t="shared" si="41"/>
        <v>项</v>
      </c>
    </row>
    <row r="1024" ht="36" customHeight="1" spans="1:7">
      <c r="A1024" s="509" t="s">
        <v>1876</v>
      </c>
      <c r="B1024" s="507" t="s">
        <v>145</v>
      </c>
      <c r="C1024" s="542"/>
      <c r="D1024" s="542"/>
      <c r="E1024" s="537"/>
      <c r="F1024" s="538" t="str">
        <f t="shared" ref="F1024:F1087" si="42">IF(LEN(A1024)=3,"是",IF(B1024&lt;&gt;"",IF(SUM(C1024:D1024)&lt;&gt;0,"是","否"),"是"))</f>
        <v>否</v>
      </c>
      <c r="G1024" s="525" t="str">
        <f t="shared" ref="G1024:G1087" si="43">IF(LEN(A1024)=3,"类",IF(LEN(A1024)=5,"款","项"))</f>
        <v>项</v>
      </c>
    </row>
    <row r="1025" ht="36" customHeight="1" spans="1:7">
      <c r="A1025" s="509" t="s">
        <v>1877</v>
      </c>
      <c r="B1025" s="507" t="s">
        <v>147</v>
      </c>
      <c r="C1025" s="542"/>
      <c r="D1025" s="542"/>
      <c r="E1025" s="537"/>
      <c r="F1025" s="538" t="str">
        <f t="shared" si="42"/>
        <v>否</v>
      </c>
      <c r="G1025" s="525" t="str">
        <f t="shared" si="43"/>
        <v>项</v>
      </c>
    </row>
    <row r="1026" ht="36" customHeight="1" spans="1:7">
      <c r="A1026" s="509" t="s">
        <v>1878</v>
      </c>
      <c r="B1026" s="507" t="s">
        <v>1879</v>
      </c>
      <c r="C1026" s="542"/>
      <c r="D1026" s="542"/>
      <c r="E1026" s="537"/>
      <c r="F1026" s="538" t="str">
        <f t="shared" si="42"/>
        <v>否</v>
      </c>
      <c r="G1026" s="525" t="str">
        <f t="shared" si="43"/>
        <v>项</v>
      </c>
    </row>
    <row r="1027" ht="36" customHeight="1" spans="1:7">
      <c r="A1027" s="509" t="s">
        <v>1880</v>
      </c>
      <c r="B1027" s="507" t="s">
        <v>1881</v>
      </c>
      <c r="C1027" s="542"/>
      <c r="D1027" s="542"/>
      <c r="E1027" s="537"/>
      <c r="F1027" s="538" t="str">
        <f t="shared" si="42"/>
        <v>否</v>
      </c>
      <c r="G1027" s="525" t="str">
        <f t="shared" si="43"/>
        <v>项</v>
      </c>
    </row>
    <row r="1028" ht="36" customHeight="1" spans="1:7">
      <c r="A1028" s="509" t="s">
        <v>1882</v>
      </c>
      <c r="B1028" s="507" t="s">
        <v>1883</v>
      </c>
      <c r="C1028" s="542"/>
      <c r="D1028" s="542"/>
      <c r="E1028" s="537"/>
      <c r="F1028" s="538" t="str">
        <f t="shared" si="42"/>
        <v>否</v>
      </c>
      <c r="G1028" s="525" t="str">
        <f t="shared" si="43"/>
        <v>项</v>
      </c>
    </row>
    <row r="1029" ht="36" customHeight="1" spans="1:7">
      <c r="A1029" s="509" t="s">
        <v>1884</v>
      </c>
      <c r="B1029" s="507" t="s">
        <v>1885</v>
      </c>
      <c r="C1029" s="542"/>
      <c r="D1029" s="542"/>
      <c r="E1029" s="537"/>
      <c r="F1029" s="538" t="str">
        <f t="shared" si="42"/>
        <v>否</v>
      </c>
      <c r="G1029" s="525" t="str">
        <f t="shared" si="43"/>
        <v>项</v>
      </c>
    </row>
    <row r="1030" ht="36" customHeight="1" spans="1:7">
      <c r="A1030" s="509" t="s">
        <v>1886</v>
      </c>
      <c r="B1030" s="507" t="s">
        <v>1887</v>
      </c>
      <c r="C1030" s="542"/>
      <c r="D1030" s="542"/>
      <c r="E1030" s="537"/>
      <c r="F1030" s="538" t="str">
        <f t="shared" si="42"/>
        <v>否</v>
      </c>
      <c r="G1030" s="525" t="str">
        <f t="shared" si="43"/>
        <v>项</v>
      </c>
    </row>
    <row r="1031" ht="36" customHeight="1" spans="1:7">
      <c r="A1031" s="509" t="s">
        <v>1888</v>
      </c>
      <c r="B1031" s="507" t="s">
        <v>1889</v>
      </c>
      <c r="C1031" s="542"/>
      <c r="D1031" s="542"/>
      <c r="E1031" s="537"/>
      <c r="F1031" s="538" t="str">
        <f t="shared" si="42"/>
        <v>否</v>
      </c>
      <c r="G1031" s="525" t="str">
        <f t="shared" si="43"/>
        <v>项</v>
      </c>
    </row>
    <row r="1032" ht="36" customHeight="1" spans="1:7">
      <c r="A1032" s="534" t="s">
        <v>1890</v>
      </c>
      <c r="B1032" s="535" t="s">
        <v>1891</v>
      </c>
      <c r="C1032" s="540"/>
      <c r="D1032" s="540"/>
      <c r="E1032" s="537"/>
      <c r="F1032" s="538" t="str">
        <f t="shared" si="42"/>
        <v>否</v>
      </c>
      <c r="G1032" s="525" t="str">
        <f t="shared" si="43"/>
        <v>款</v>
      </c>
    </row>
    <row r="1033" ht="36" customHeight="1" spans="1:7">
      <c r="A1033" s="509" t="s">
        <v>1892</v>
      </c>
      <c r="B1033" s="507" t="s">
        <v>143</v>
      </c>
      <c r="C1033" s="542"/>
      <c r="D1033" s="542"/>
      <c r="E1033" s="537"/>
      <c r="F1033" s="538" t="str">
        <f t="shared" si="42"/>
        <v>否</v>
      </c>
      <c r="G1033" s="525" t="str">
        <f t="shared" si="43"/>
        <v>项</v>
      </c>
    </row>
    <row r="1034" ht="36" customHeight="1" spans="1:7">
      <c r="A1034" s="509" t="s">
        <v>1893</v>
      </c>
      <c r="B1034" s="507" t="s">
        <v>145</v>
      </c>
      <c r="C1034" s="542"/>
      <c r="D1034" s="542"/>
      <c r="E1034" s="537"/>
      <c r="F1034" s="538" t="str">
        <f t="shared" si="42"/>
        <v>否</v>
      </c>
      <c r="G1034" s="525" t="str">
        <f t="shared" si="43"/>
        <v>项</v>
      </c>
    </row>
    <row r="1035" ht="36" customHeight="1" spans="1:7">
      <c r="A1035" s="509" t="s">
        <v>1894</v>
      </c>
      <c r="B1035" s="507" t="s">
        <v>147</v>
      </c>
      <c r="C1035" s="542"/>
      <c r="D1035" s="542"/>
      <c r="E1035" s="537"/>
      <c r="F1035" s="538" t="str">
        <f t="shared" si="42"/>
        <v>否</v>
      </c>
      <c r="G1035" s="525" t="str">
        <f t="shared" si="43"/>
        <v>项</v>
      </c>
    </row>
    <row r="1036" ht="36" customHeight="1" spans="1:7">
      <c r="A1036" s="509" t="s">
        <v>1895</v>
      </c>
      <c r="B1036" s="507" t="s">
        <v>1896</v>
      </c>
      <c r="C1036" s="542"/>
      <c r="D1036" s="542"/>
      <c r="E1036" s="537"/>
      <c r="F1036" s="538" t="str">
        <f t="shared" si="42"/>
        <v>否</v>
      </c>
      <c r="G1036" s="525" t="str">
        <f t="shared" si="43"/>
        <v>项</v>
      </c>
    </row>
    <row r="1037" ht="36" customHeight="1" spans="1:7">
      <c r="A1037" s="509" t="s">
        <v>1897</v>
      </c>
      <c r="B1037" s="507" t="s">
        <v>1898</v>
      </c>
      <c r="C1037" s="542"/>
      <c r="D1037" s="542"/>
      <c r="E1037" s="537"/>
      <c r="F1037" s="538" t="str">
        <f t="shared" si="42"/>
        <v>否</v>
      </c>
      <c r="G1037" s="525" t="str">
        <f t="shared" si="43"/>
        <v>项</v>
      </c>
    </row>
    <row r="1038" ht="36" customHeight="1" spans="1:7">
      <c r="A1038" s="509" t="s">
        <v>1899</v>
      </c>
      <c r="B1038" s="507" t="s">
        <v>1900</v>
      </c>
      <c r="C1038" s="542"/>
      <c r="D1038" s="542"/>
      <c r="E1038" s="537"/>
      <c r="F1038" s="538" t="str">
        <f t="shared" si="42"/>
        <v>否</v>
      </c>
      <c r="G1038" s="525" t="str">
        <f t="shared" si="43"/>
        <v>项</v>
      </c>
    </row>
    <row r="1039" ht="36" customHeight="1" spans="1:7">
      <c r="A1039" s="509" t="s">
        <v>1901</v>
      </c>
      <c r="B1039" s="507" t="s">
        <v>1902</v>
      </c>
      <c r="C1039" s="542"/>
      <c r="D1039" s="542"/>
      <c r="E1039" s="537"/>
      <c r="F1039" s="538" t="str">
        <f t="shared" si="42"/>
        <v>否</v>
      </c>
      <c r="G1039" s="525" t="str">
        <f t="shared" si="43"/>
        <v>项</v>
      </c>
    </row>
    <row r="1040" ht="36" customHeight="1" spans="1:7">
      <c r="A1040" s="509" t="s">
        <v>1903</v>
      </c>
      <c r="B1040" s="507" t="s">
        <v>1904</v>
      </c>
      <c r="C1040" s="542"/>
      <c r="D1040" s="542"/>
      <c r="E1040" s="537"/>
      <c r="F1040" s="538" t="str">
        <f t="shared" si="42"/>
        <v>否</v>
      </c>
      <c r="G1040" s="525" t="str">
        <f t="shared" si="43"/>
        <v>项</v>
      </c>
    </row>
    <row r="1041" ht="36" customHeight="1" spans="1:7">
      <c r="A1041" s="509" t="s">
        <v>1905</v>
      </c>
      <c r="B1041" s="507" t="s">
        <v>1906</v>
      </c>
      <c r="C1041" s="542"/>
      <c r="D1041" s="542"/>
      <c r="E1041" s="537"/>
      <c r="F1041" s="538" t="str">
        <f t="shared" si="42"/>
        <v>否</v>
      </c>
      <c r="G1041" s="525" t="str">
        <f t="shared" si="43"/>
        <v>项</v>
      </c>
    </row>
    <row r="1042" ht="36" customHeight="1" spans="1:7">
      <c r="A1042" s="509" t="s">
        <v>1907</v>
      </c>
      <c r="B1042" s="507" t="s">
        <v>1908</v>
      </c>
      <c r="C1042" s="542"/>
      <c r="D1042" s="542"/>
      <c r="E1042" s="537"/>
      <c r="F1042" s="538" t="str">
        <f t="shared" si="42"/>
        <v>否</v>
      </c>
      <c r="G1042" s="525" t="str">
        <f t="shared" si="43"/>
        <v>项</v>
      </c>
    </row>
    <row r="1043" ht="36" customHeight="1" spans="1:7">
      <c r="A1043" s="509" t="s">
        <v>1909</v>
      </c>
      <c r="B1043" s="507" t="s">
        <v>1910</v>
      </c>
      <c r="C1043" s="542"/>
      <c r="D1043" s="542"/>
      <c r="E1043" s="537"/>
      <c r="F1043" s="538" t="str">
        <f t="shared" si="42"/>
        <v>否</v>
      </c>
      <c r="G1043" s="525" t="str">
        <f t="shared" si="43"/>
        <v>项</v>
      </c>
    </row>
    <row r="1044" ht="36" customHeight="1" spans="1:7">
      <c r="A1044" s="509" t="s">
        <v>1911</v>
      </c>
      <c r="B1044" s="507" t="s">
        <v>1912</v>
      </c>
      <c r="C1044" s="542"/>
      <c r="D1044" s="542"/>
      <c r="E1044" s="537"/>
      <c r="F1044" s="538" t="str">
        <f t="shared" si="42"/>
        <v>否</v>
      </c>
      <c r="G1044" s="525" t="str">
        <f t="shared" si="43"/>
        <v>项</v>
      </c>
    </row>
    <row r="1045" ht="36" customHeight="1" spans="1:7">
      <c r="A1045" s="509" t="s">
        <v>1913</v>
      </c>
      <c r="B1045" s="507" t="s">
        <v>1914</v>
      </c>
      <c r="C1045" s="542"/>
      <c r="D1045" s="542"/>
      <c r="E1045" s="537"/>
      <c r="F1045" s="538" t="str">
        <f t="shared" si="42"/>
        <v>否</v>
      </c>
      <c r="G1045" s="525" t="str">
        <f t="shared" si="43"/>
        <v>项</v>
      </c>
    </row>
    <row r="1046" ht="36" customHeight="1" spans="1:7">
      <c r="A1046" s="509" t="s">
        <v>1915</v>
      </c>
      <c r="B1046" s="507" t="s">
        <v>1916</v>
      </c>
      <c r="C1046" s="542"/>
      <c r="D1046" s="542"/>
      <c r="E1046" s="537"/>
      <c r="F1046" s="538" t="str">
        <f t="shared" si="42"/>
        <v>否</v>
      </c>
      <c r="G1046" s="525" t="str">
        <f t="shared" si="43"/>
        <v>项</v>
      </c>
    </row>
    <row r="1047" ht="36" customHeight="1" spans="1:7">
      <c r="A1047" s="509" t="s">
        <v>1917</v>
      </c>
      <c r="B1047" s="507" t="s">
        <v>1918</v>
      </c>
      <c r="C1047" s="542"/>
      <c r="D1047" s="542"/>
      <c r="E1047" s="537"/>
      <c r="F1047" s="538" t="str">
        <f t="shared" si="42"/>
        <v>否</v>
      </c>
      <c r="G1047" s="525" t="str">
        <f t="shared" si="43"/>
        <v>项</v>
      </c>
    </row>
    <row r="1048" ht="36" customHeight="1" spans="1:7">
      <c r="A1048" s="534" t="s">
        <v>1919</v>
      </c>
      <c r="B1048" s="535" t="s">
        <v>1920</v>
      </c>
      <c r="C1048" s="540"/>
      <c r="D1048" s="540"/>
      <c r="E1048" s="537"/>
      <c r="F1048" s="538" t="str">
        <f t="shared" si="42"/>
        <v>否</v>
      </c>
      <c r="G1048" s="525" t="str">
        <f t="shared" si="43"/>
        <v>款</v>
      </c>
    </row>
    <row r="1049" ht="36" customHeight="1" spans="1:7">
      <c r="A1049" s="509" t="s">
        <v>1921</v>
      </c>
      <c r="B1049" s="507" t="s">
        <v>143</v>
      </c>
      <c r="C1049" s="542"/>
      <c r="D1049" s="542"/>
      <c r="E1049" s="537"/>
      <c r="F1049" s="538" t="str">
        <f t="shared" si="42"/>
        <v>否</v>
      </c>
      <c r="G1049" s="525" t="str">
        <f t="shared" si="43"/>
        <v>项</v>
      </c>
    </row>
    <row r="1050" ht="36" customHeight="1" spans="1:7">
      <c r="A1050" s="509" t="s">
        <v>1922</v>
      </c>
      <c r="B1050" s="507" t="s">
        <v>145</v>
      </c>
      <c r="C1050" s="542"/>
      <c r="D1050" s="542"/>
      <c r="E1050" s="537"/>
      <c r="F1050" s="538" t="str">
        <f t="shared" si="42"/>
        <v>否</v>
      </c>
      <c r="G1050" s="525" t="str">
        <f t="shared" si="43"/>
        <v>项</v>
      </c>
    </row>
    <row r="1051" ht="36" customHeight="1" spans="1:7">
      <c r="A1051" s="509" t="s">
        <v>1923</v>
      </c>
      <c r="B1051" s="507" t="s">
        <v>147</v>
      </c>
      <c r="C1051" s="542"/>
      <c r="D1051" s="542"/>
      <c r="E1051" s="537"/>
      <c r="F1051" s="538" t="str">
        <f t="shared" si="42"/>
        <v>否</v>
      </c>
      <c r="G1051" s="525" t="str">
        <f t="shared" si="43"/>
        <v>项</v>
      </c>
    </row>
    <row r="1052" ht="36" customHeight="1" spans="1:7">
      <c r="A1052" s="509" t="s">
        <v>1924</v>
      </c>
      <c r="B1052" s="507" t="s">
        <v>1925</v>
      </c>
      <c r="C1052" s="542"/>
      <c r="D1052" s="542"/>
      <c r="E1052" s="537"/>
      <c r="F1052" s="538" t="str">
        <f t="shared" si="42"/>
        <v>否</v>
      </c>
      <c r="G1052" s="525" t="str">
        <f t="shared" si="43"/>
        <v>项</v>
      </c>
    </row>
    <row r="1053" ht="36" customHeight="1" spans="1:7">
      <c r="A1053" s="534" t="s">
        <v>1926</v>
      </c>
      <c r="B1053" s="535" t="s">
        <v>1927</v>
      </c>
      <c r="C1053" s="540">
        <v>10709</v>
      </c>
      <c r="D1053" s="540">
        <v>1380</v>
      </c>
      <c r="E1053" s="537">
        <f>(D1053-C1053)/C1053</f>
        <v>-0.871136427304137</v>
      </c>
      <c r="F1053" s="538" t="str">
        <f t="shared" si="42"/>
        <v>是</v>
      </c>
      <c r="G1053" s="525" t="str">
        <f t="shared" si="43"/>
        <v>款</v>
      </c>
    </row>
    <row r="1054" ht="36" customHeight="1" spans="1:7">
      <c r="A1054" s="509" t="s">
        <v>1928</v>
      </c>
      <c r="B1054" s="507" t="s">
        <v>143</v>
      </c>
      <c r="C1054" s="542">
        <v>404</v>
      </c>
      <c r="D1054" s="542">
        <v>710</v>
      </c>
      <c r="E1054" s="543">
        <f>(D1054-C1054)/C1054</f>
        <v>0.757425742574257</v>
      </c>
      <c r="F1054" s="538" t="str">
        <f t="shared" si="42"/>
        <v>是</v>
      </c>
      <c r="G1054" s="525" t="str">
        <f t="shared" si="43"/>
        <v>项</v>
      </c>
    </row>
    <row r="1055" ht="36" customHeight="1" spans="1:7">
      <c r="A1055" s="509" t="s">
        <v>1929</v>
      </c>
      <c r="B1055" s="507" t="s">
        <v>145</v>
      </c>
      <c r="C1055" s="542">
        <v>157</v>
      </c>
      <c r="D1055" s="542">
        <v>213</v>
      </c>
      <c r="E1055" s="543">
        <f>(D1055-C1055)/C1055</f>
        <v>0.356687898089172</v>
      </c>
      <c r="F1055" s="538" t="str">
        <f t="shared" si="42"/>
        <v>是</v>
      </c>
      <c r="G1055" s="525" t="str">
        <f t="shared" si="43"/>
        <v>项</v>
      </c>
    </row>
    <row r="1056" ht="36" customHeight="1" spans="1:7">
      <c r="A1056" s="509" t="s">
        <v>1930</v>
      </c>
      <c r="B1056" s="507" t="s">
        <v>147</v>
      </c>
      <c r="C1056" s="542"/>
      <c r="D1056" s="542"/>
      <c r="E1056" s="537"/>
      <c r="F1056" s="538" t="str">
        <f t="shared" si="42"/>
        <v>否</v>
      </c>
      <c r="G1056" s="525" t="str">
        <f t="shared" si="43"/>
        <v>项</v>
      </c>
    </row>
    <row r="1057" ht="36" customHeight="1" spans="1:7">
      <c r="A1057" s="509" t="s">
        <v>1931</v>
      </c>
      <c r="B1057" s="507" t="s">
        <v>1932</v>
      </c>
      <c r="C1057" s="542"/>
      <c r="D1057" s="542"/>
      <c r="E1057" s="537"/>
      <c r="F1057" s="538" t="str">
        <f t="shared" si="42"/>
        <v>否</v>
      </c>
      <c r="G1057" s="525" t="str">
        <f t="shared" si="43"/>
        <v>项</v>
      </c>
    </row>
    <row r="1058" ht="36" customHeight="1" spans="1:7">
      <c r="A1058" s="509" t="s">
        <v>1933</v>
      </c>
      <c r="B1058" s="507" t="s">
        <v>1934</v>
      </c>
      <c r="C1058" s="542"/>
      <c r="D1058" s="542"/>
      <c r="E1058" s="537"/>
      <c r="F1058" s="538" t="str">
        <f t="shared" si="42"/>
        <v>否</v>
      </c>
      <c r="G1058" s="525" t="str">
        <f t="shared" si="43"/>
        <v>项</v>
      </c>
    </row>
    <row r="1059" ht="36" customHeight="1" spans="1:7">
      <c r="A1059" s="509" t="s">
        <v>1935</v>
      </c>
      <c r="B1059" s="507" t="s">
        <v>1936</v>
      </c>
      <c r="C1059" s="542"/>
      <c r="D1059" s="542"/>
      <c r="E1059" s="537"/>
      <c r="F1059" s="538" t="str">
        <f t="shared" si="42"/>
        <v>否</v>
      </c>
      <c r="G1059" s="525" t="str">
        <f t="shared" si="43"/>
        <v>项</v>
      </c>
    </row>
    <row r="1060" ht="36" customHeight="1" spans="1:7">
      <c r="A1060" s="509" t="s">
        <v>1937</v>
      </c>
      <c r="B1060" s="507" t="s">
        <v>1938</v>
      </c>
      <c r="C1060" s="542">
        <v>6</v>
      </c>
      <c r="D1060" s="542"/>
      <c r="E1060" s="543">
        <f>(D1060-C1060)/C1060</f>
        <v>-1</v>
      </c>
      <c r="F1060" s="538" t="str">
        <f t="shared" si="42"/>
        <v>是</v>
      </c>
      <c r="G1060" s="525" t="str">
        <f t="shared" si="43"/>
        <v>项</v>
      </c>
    </row>
    <row r="1061" ht="36" customHeight="1" spans="1:7">
      <c r="A1061" s="509" t="s">
        <v>1939</v>
      </c>
      <c r="B1061" s="507" t="s">
        <v>1940</v>
      </c>
      <c r="C1061" s="542"/>
      <c r="D1061" s="542"/>
      <c r="E1061" s="537"/>
      <c r="F1061" s="538" t="str">
        <f t="shared" si="42"/>
        <v>否</v>
      </c>
      <c r="G1061" s="525" t="str">
        <f t="shared" si="43"/>
        <v>项</v>
      </c>
    </row>
    <row r="1062" ht="36" customHeight="1" spans="1:7">
      <c r="A1062" s="509" t="s">
        <v>1941</v>
      </c>
      <c r="B1062" s="507" t="s">
        <v>1942</v>
      </c>
      <c r="C1062" s="542"/>
      <c r="D1062" s="542"/>
      <c r="E1062" s="537"/>
      <c r="F1062" s="538" t="str">
        <f t="shared" si="42"/>
        <v>否</v>
      </c>
      <c r="G1062" s="525" t="str">
        <f t="shared" si="43"/>
        <v>项</v>
      </c>
    </row>
    <row r="1063" ht="36" customHeight="1" spans="1:7">
      <c r="A1063" s="509" t="s">
        <v>1943</v>
      </c>
      <c r="B1063" s="507" t="s">
        <v>1944</v>
      </c>
      <c r="C1063" s="542"/>
      <c r="D1063" s="542"/>
      <c r="E1063" s="537"/>
      <c r="F1063" s="538" t="str">
        <f t="shared" si="42"/>
        <v>否</v>
      </c>
      <c r="G1063" s="525" t="str">
        <f t="shared" si="43"/>
        <v>项</v>
      </c>
    </row>
    <row r="1064" ht="36" customHeight="1" spans="1:7">
      <c r="A1064" s="509" t="s">
        <v>1945</v>
      </c>
      <c r="B1064" s="507" t="s">
        <v>1816</v>
      </c>
      <c r="C1064" s="542"/>
      <c r="D1064" s="542"/>
      <c r="E1064" s="537"/>
      <c r="F1064" s="538" t="str">
        <f t="shared" si="42"/>
        <v>否</v>
      </c>
      <c r="G1064" s="525" t="str">
        <f t="shared" si="43"/>
        <v>项</v>
      </c>
    </row>
    <row r="1065" ht="36" customHeight="1" spans="1:7">
      <c r="A1065" s="509" t="s">
        <v>1946</v>
      </c>
      <c r="B1065" s="507" t="s">
        <v>1947</v>
      </c>
      <c r="C1065" s="542"/>
      <c r="D1065" s="542"/>
      <c r="E1065" s="537"/>
      <c r="F1065" s="538" t="str">
        <f t="shared" si="42"/>
        <v>否</v>
      </c>
      <c r="G1065" s="525" t="str">
        <f t="shared" si="43"/>
        <v>项</v>
      </c>
    </row>
    <row r="1066" ht="36" customHeight="1" spans="1:7">
      <c r="A1066" s="547">
        <v>2150516</v>
      </c>
      <c r="B1066" s="564" t="s">
        <v>1948</v>
      </c>
      <c r="C1066" s="542"/>
      <c r="D1066" s="542"/>
      <c r="E1066" s="537"/>
      <c r="F1066" s="538" t="str">
        <f t="shared" si="42"/>
        <v>否</v>
      </c>
      <c r="G1066" s="525" t="str">
        <f t="shared" si="43"/>
        <v>项</v>
      </c>
    </row>
    <row r="1067" ht="36" customHeight="1" spans="1:7">
      <c r="A1067" s="547">
        <v>2150517</v>
      </c>
      <c r="B1067" s="564" t="s">
        <v>1949</v>
      </c>
      <c r="C1067" s="542">
        <v>10142</v>
      </c>
      <c r="D1067" s="542">
        <v>457</v>
      </c>
      <c r="E1067" s="543">
        <f>(D1067-C1067)/C1067</f>
        <v>-0.954939854072175</v>
      </c>
      <c r="F1067" s="538" t="str">
        <f t="shared" si="42"/>
        <v>是</v>
      </c>
      <c r="G1067" s="525" t="str">
        <f t="shared" si="43"/>
        <v>项</v>
      </c>
    </row>
    <row r="1068" ht="36" customHeight="1" spans="1:7">
      <c r="A1068" s="547">
        <v>2150550</v>
      </c>
      <c r="B1068" s="564" t="s">
        <v>161</v>
      </c>
      <c r="C1068" s="542"/>
      <c r="D1068" s="542"/>
      <c r="E1068" s="537"/>
      <c r="F1068" s="538" t="str">
        <f t="shared" si="42"/>
        <v>否</v>
      </c>
      <c r="G1068" s="525" t="str">
        <f t="shared" si="43"/>
        <v>项</v>
      </c>
    </row>
    <row r="1069" ht="36" customHeight="1" spans="1:7">
      <c r="A1069" s="509" t="s">
        <v>1950</v>
      </c>
      <c r="B1069" s="507" t="s">
        <v>1951</v>
      </c>
      <c r="C1069" s="542"/>
      <c r="D1069" s="542"/>
      <c r="E1069" s="537"/>
      <c r="F1069" s="538" t="str">
        <f t="shared" si="42"/>
        <v>否</v>
      </c>
      <c r="G1069" s="525" t="str">
        <f t="shared" si="43"/>
        <v>项</v>
      </c>
    </row>
    <row r="1070" ht="36" customHeight="1" spans="1:7">
      <c r="A1070" s="534" t="s">
        <v>1952</v>
      </c>
      <c r="B1070" s="535" t="s">
        <v>1953</v>
      </c>
      <c r="C1070" s="540"/>
      <c r="D1070" s="540"/>
      <c r="E1070" s="537"/>
      <c r="F1070" s="538" t="str">
        <f t="shared" si="42"/>
        <v>否</v>
      </c>
      <c r="G1070" s="525" t="str">
        <f t="shared" si="43"/>
        <v>款</v>
      </c>
    </row>
    <row r="1071" ht="36" customHeight="1" spans="1:7">
      <c r="A1071" s="509" t="s">
        <v>1954</v>
      </c>
      <c r="B1071" s="507" t="s">
        <v>143</v>
      </c>
      <c r="C1071" s="542"/>
      <c r="D1071" s="542"/>
      <c r="E1071" s="537"/>
      <c r="F1071" s="538" t="str">
        <f t="shared" si="42"/>
        <v>否</v>
      </c>
      <c r="G1071" s="525" t="str">
        <f t="shared" si="43"/>
        <v>项</v>
      </c>
    </row>
    <row r="1072" ht="36" customHeight="1" spans="1:7">
      <c r="A1072" s="509" t="s">
        <v>1955</v>
      </c>
      <c r="B1072" s="507" t="s">
        <v>145</v>
      </c>
      <c r="C1072" s="542"/>
      <c r="D1072" s="542"/>
      <c r="E1072" s="537"/>
      <c r="F1072" s="538" t="str">
        <f t="shared" si="42"/>
        <v>否</v>
      </c>
      <c r="G1072" s="525" t="str">
        <f t="shared" si="43"/>
        <v>项</v>
      </c>
    </row>
    <row r="1073" ht="36" customHeight="1" spans="1:7">
      <c r="A1073" s="509" t="s">
        <v>1956</v>
      </c>
      <c r="B1073" s="507" t="s">
        <v>147</v>
      </c>
      <c r="C1073" s="542"/>
      <c r="D1073" s="542"/>
      <c r="E1073" s="537"/>
      <c r="F1073" s="538" t="str">
        <f t="shared" si="42"/>
        <v>否</v>
      </c>
      <c r="G1073" s="525" t="str">
        <f t="shared" si="43"/>
        <v>项</v>
      </c>
    </row>
    <row r="1074" ht="36" customHeight="1" spans="1:7">
      <c r="A1074" s="509" t="s">
        <v>1957</v>
      </c>
      <c r="B1074" s="507" t="s">
        <v>1958</v>
      </c>
      <c r="C1074" s="542"/>
      <c r="D1074" s="542"/>
      <c r="E1074" s="537"/>
      <c r="F1074" s="538" t="str">
        <f t="shared" si="42"/>
        <v>否</v>
      </c>
      <c r="G1074" s="525" t="str">
        <f t="shared" si="43"/>
        <v>项</v>
      </c>
    </row>
    <row r="1075" ht="36" customHeight="1" spans="1:7">
      <c r="A1075" s="509" t="s">
        <v>1959</v>
      </c>
      <c r="B1075" s="507" t="s">
        <v>1960</v>
      </c>
      <c r="C1075" s="542"/>
      <c r="D1075" s="542"/>
      <c r="E1075" s="537"/>
      <c r="F1075" s="538" t="str">
        <f t="shared" si="42"/>
        <v>否</v>
      </c>
      <c r="G1075" s="525" t="str">
        <f t="shared" si="43"/>
        <v>项</v>
      </c>
    </row>
    <row r="1076" ht="36" customHeight="1" spans="1:7">
      <c r="A1076" s="509" t="s">
        <v>1961</v>
      </c>
      <c r="B1076" s="507" t="s">
        <v>1962</v>
      </c>
      <c r="C1076" s="542"/>
      <c r="D1076" s="542"/>
      <c r="E1076" s="537"/>
      <c r="F1076" s="538" t="str">
        <f t="shared" si="42"/>
        <v>否</v>
      </c>
      <c r="G1076" s="525" t="str">
        <f t="shared" si="43"/>
        <v>项</v>
      </c>
    </row>
    <row r="1077" ht="36" customHeight="1" spans="1:7">
      <c r="A1077" s="534" t="s">
        <v>1963</v>
      </c>
      <c r="B1077" s="535" t="s">
        <v>1964</v>
      </c>
      <c r="C1077" s="540">
        <v>8888</v>
      </c>
      <c r="D1077" s="540">
        <v>4200</v>
      </c>
      <c r="E1077" s="537">
        <f>(D1077-C1077)/C1077</f>
        <v>-0.527452745274527</v>
      </c>
      <c r="F1077" s="538" t="str">
        <f t="shared" si="42"/>
        <v>是</v>
      </c>
      <c r="G1077" s="525" t="str">
        <f t="shared" si="43"/>
        <v>款</v>
      </c>
    </row>
    <row r="1078" ht="36" customHeight="1" spans="1:7">
      <c r="A1078" s="509" t="s">
        <v>1965</v>
      </c>
      <c r="B1078" s="507" t="s">
        <v>143</v>
      </c>
      <c r="C1078" s="542"/>
      <c r="D1078" s="542"/>
      <c r="E1078" s="537"/>
      <c r="F1078" s="538" t="str">
        <f t="shared" si="42"/>
        <v>否</v>
      </c>
      <c r="G1078" s="525" t="str">
        <f t="shared" si="43"/>
        <v>项</v>
      </c>
    </row>
    <row r="1079" ht="36" customHeight="1" spans="1:7">
      <c r="A1079" s="509" t="s">
        <v>1966</v>
      </c>
      <c r="B1079" s="507" t="s">
        <v>145</v>
      </c>
      <c r="C1079" s="542">
        <v>2</v>
      </c>
      <c r="D1079" s="542">
        <v>60</v>
      </c>
      <c r="E1079" s="543">
        <f>(D1079-C1079)/C1079</f>
        <v>29</v>
      </c>
      <c r="F1079" s="538" t="str">
        <f t="shared" si="42"/>
        <v>是</v>
      </c>
      <c r="G1079" s="525" t="str">
        <f t="shared" si="43"/>
        <v>项</v>
      </c>
    </row>
    <row r="1080" ht="36" customHeight="1" spans="1:7">
      <c r="A1080" s="509" t="s">
        <v>1967</v>
      </c>
      <c r="B1080" s="507" t="s">
        <v>147</v>
      </c>
      <c r="C1080" s="542"/>
      <c r="D1080" s="542"/>
      <c r="E1080" s="537"/>
      <c r="F1080" s="538" t="str">
        <f t="shared" si="42"/>
        <v>否</v>
      </c>
      <c r="G1080" s="525" t="str">
        <f t="shared" si="43"/>
        <v>项</v>
      </c>
    </row>
    <row r="1081" ht="36" customHeight="1" spans="1:7">
      <c r="A1081" s="509" t="s">
        <v>1968</v>
      </c>
      <c r="B1081" s="507" t="s">
        <v>1969</v>
      </c>
      <c r="C1081" s="542"/>
      <c r="D1081" s="542"/>
      <c r="E1081" s="537"/>
      <c r="F1081" s="538" t="str">
        <f t="shared" si="42"/>
        <v>否</v>
      </c>
      <c r="G1081" s="525" t="str">
        <f t="shared" si="43"/>
        <v>项</v>
      </c>
    </row>
    <row r="1082" ht="36" customHeight="1" spans="1:7">
      <c r="A1082" s="509" t="s">
        <v>1970</v>
      </c>
      <c r="B1082" s="507" t="s">
        <v>1971</v>
      </c>
      <c r="C1082" s="542">
        <v>8886</v>
      </c>
      <c r="D1082" s="542">
        <v>4140</v>
      </c>
      <c r="E1082" s="543">
        <f>(D1082-C1082)/C1082</f>
        <v>-0.534098582039163</v>
      </c>
      <c r="F1082" s="538" t="str">
        <f t="shared" si="42"/>
        <v>是</v>
      </c>
      <c r="G1082" s="525" t="str">
        <f t="shared" si="43"/>
        <v>项</v>
      </c>
    </row>
    <row r="1083" ht="36" customHeight="1" spans="1:7">
      <c r="A1083" s="547">
        <v>2150806</v>
      </c>
      <c r="B1083" s="558" t="s">
        <v>1972</v>
      </c>
      <c r="C1083" s="542"/>
      <c r="D1083" s="542"/>
      <c r="E1083" s="537"/>
      <c r="F1083" s="538" t="str">
        <f t="shared" si="42"/>
        <v>否</v>
      </c>
      <c r="G1083" s="525" t="str">
        <f t="shared" si="43"/>
        <v>项</v>
      </c>
    </row>
    <row r="1084" ht="36" customHeight="1" spans="1:7">
      <c r="A1084" s="509" t="s">
        <v>1973</v>
      </c>
      <c r="B1084" s="507" t="s">
        <v>1974</v>
      </c>
      <c r="C1084" s="542"/>
      <c r="D1084" s="542"/>
      <c r="E1084" s="537"/>
      <c r="F1084" s="538" t="str">
        <f t="shared" si="42"/>
        <v>否</v>
      </c>
      <c r="G1084" s="525" t="str">
        <f t="shared" si="43"/>
        <v>项</v>
      </c>
    </row>
    <row r="1085" ht="36" customHeight="1" spans="1:7">
      <c r="A1085" s="534" t="s">
        <v>1975</v>
      </c>
      <c r="B1085" s="535" t="s">
        <v>1976</v>
      </c>
      <c r="C1085" s="540"/>
      <c r="D1085" s="540"/>
      <c r="E1085" s="537"/>
      <c r="F1085" s="538" t="str">
        <f t="shared" si="42"/>
        <v>否</v>
      </c>
      <c r="G1085" s="525" t="str">
        <f t="shared" si="43"/>
        <v>款</v>
      </c>
    </row>
    <row r="1086" ht="36" customHeight="1" spans="1:7">
      <c r="A1086" s="509" t="s">
        <v>1977</v>
      </c>
      <c r="B1086" s="507" t="s">
        <v>1978</v>
      </c>
      <c r="C1086" s="542"/>
      <c r="D1086" s="542"/>
      <c r="E1086" s="537"/>
      <c r="F1086" s="538" t="str">
        <f t="shared" si="42"/>
        <v>否</v>
      </c>
      <c r="G1086" s="525" t="str">
        <f t="shared" si="43"/>
        <v>项</v>
      </c>
    </row>
    <row r="1087" ht="36" customHeight="1" spans="1:7">
      <c r="A1087" s="509" t="s">
        <v>1979</v>
      </c>
      <c r="B1087" s="507" t="s">
        <v>1980</v>
      </c>
      <c r="C1087" s="542"/>
      <c r="D1087" s="542"/>
      <c r="E1087" s="537"/>
      <c r="F1087" s="538" t="str">
        <f t="shared" si="42"/>
        <v>否</v>
      </c>
      <c r="G1087" s="525" t="str">
        <f t="shared" si="43"/>
        <v>项</v>
      </c>
    </row>
    <row r="1088" ht="36" customHeight="1" spans="1:7">
      <c r="A1088" s="509" t="s">
        <v>1981</v>
      </c>
      <c r="B1088" s="507" t="s">
        <v>1982</v>
      </c>
      <c r="C1088" s="542"/>
      <c r="D1088" s="542"/>
      <c r="E1088" s="537"/>
      <c r="F1088" s="538" t="str">
        <f t="shared" ref="F1088:F1151" si="44">IF(LEN(A1088)=3,"是",IF(B1088&lt;&gt;"",IF(SUM(C1088:D1088)&lt;&gt;0,"是","否"),"是"))</f>
        <v>否</v>
      </c>
      <c r="G1088" s="525" t="str">
        <f t="shared" ref="G1088:G1151" si="45">IF(LEN(A1088)=3,"类",IF(LEN(A1088)=5,"款","项"))</f>
        <v>项</v>
      </c>
    </row>
    <row r="1089" ht="36" customHeight="1" spans="1:7">
      <c r="A1089" s="509" t="s">
        <v>1983</v>
      </c>
      <c r="B1089" s="507" t="s">
        <v>1984</v>
      </c>
      <c r="C1089" s="542"/>
      <c r="D1089" s="542"/>
      <c r="E1089" s="537"/>
      <c r="F1089" s="538" t="str">
        <f t="shared" si="44"/>
        <v>否</v>
      </c>
      <c r="G1089" s="525" t="str">
        <f t="shared" si="45"/>
        <v>项</v>
      </c>
    </row>
    <row r="1090" ht="36" customHeight="1" spans="1:7">
      <c r="A1090" s="509" t="s">
        <v>1985</v>
      </c>
      <c r="B1090" s="507" t="s">
        <v>1986</v>
      </c>
      <c r="C1090" s="542"/>
      <c r="D1090" s="542"/>
      <c r="E1090" s="537"/>
      <c r="F1090" s="538" t="str">
        <f t="shared" si="44"/>
        <v>否</v>
      </c>
      <c r="G1090" s="525" t="str">
        <f t="shared" si="45"/>
        <v>项</v>
      </c>
    </row>
    <row r="1091" ht="36" customHeight="1" spans="1:7">
      <c r="A1091" s="534" t="s">
        <v>1987</v>
      </c>
      <c r="B1091" s="553" t="s">
        <v>525</v>
      </c>
      <c r="C1091" s="565"/>
      <c r="D1091" s="565"/>
      <c r="E1091" s="537"/>
      <c r="F1091" s="538" t="str">
        <f t="shared" si="44"/>
        <v>否</v>
      </c>
      <c r="G1091" s="525" t="str">
        <f t="shared" si="45"/>
        <v>项</v>
      </c>
    </row>
    <row r="1092" ht="36" customHeight="1" spans="1:7">
      <c r="A1092" s="534" t="s">
        <v>99</v>
      </c>
      <c r="B1092" s="535" t="s">
        <v>100</v>
      </c>
      <c r="C1092" s="540">
        <f>C1093+C1103+C1109</f>
        <v>577</v>
      </c>
      <c r="D1092" s="540">
        <f>D1093+D1103+D1109</f>
        <v>881</v>
      </c>
      <c r="E1092" s="537">
        <f>(D1092-C1092)/C1092</f>
        <v>0.52686308492201</v>
      </c>
      <c r="F1092" s="538" t="str">
        <f t="shared" si="44"/>
        <v>是</v>
      </c>
      <c r="G1092" s="525" t="str">
        <f t="shared" si="45"/>
        <v>类</v>
      </c>
    </row>
    <row r="1093" ht="36" customHeight="1" spans="1:7">
      <c r="A1093" s="534" t="s">
        <v>1988</v>
      </c>
      <c r="B1093" s="535" t="s">
        <v>1989</v>
      </c>
      <c r="C1093" s="540">
        <v>342</v>
      </c>
      <c r="D1093" s="540">
        <v>881</v>
      </c>
      <c r="E1093" s="537">
        <f>(D1093-C1093)/C1093</f>
        <v>1.57602339181287</v>
      </c>
      <c r="F1093" s="538" t="str">
        <f t="shared" si="44"/>
        <v>是</v>
      </c>
      <c r="G1093" s="525" t="str">
        <f t="shared" si="45"/>
        <v>款</v>
      </c>
    </row>
    <row r="1094" ht="36" customHeight="1" spans="1:7">
      <c r="A1094" s="509" t="s">
        <v>1990</v>
      </c>
      <c r="B1094" s="507" t="s">
        <v>143</v>
      </c>
      <c r="C1094" s="542">
        <v>336</v>
      </c>
      <c r="D1094" s="542">
        <v>281</v>
      </c>
      <c r="E1094" s="543">
        <f>(D1094-C1094)/C1094</f>
        <v>-0.163690476190476</v>
      </c>
      <c r="F1094" s="538" t="str">
        <f t="shared" si="44"/>
        <v>是</v>
      </c>
      <c r="G1094" s="525" t="str">
        <f t="shared" si="45"/>
        <v>项</v>
      </c>
    </row>
    <row r="1095" ht="36" customHeight="1" spans="1:7">
      <c r="A1095" s="509" t="s">
        <v>1991</v>
      </c>
      <c r="B1095" s="507" t="s">
        <v>145</v>
      </c>
      <c r="C1095" s="542">
        <v>6</v>
      </c>
      <c r="D1095" s="542">
        <v>3</v>
      </c>
      <c r="E1095" s="543">
        <f>(D1095-C1095)/C1095</f>
        <v>-0.5</v>
      </c>
      <c r="F1095" s="538" t="str">
        <f t="shared" si="44"/>
        <v>是</v>
      </c>
      <c r="G1095" s="525" t="str">
        <f t="shared" si="45"/>
        <v>项</v>
      </c>
    </row>
    <row r="1096" ht="36" customHeight="1" spans="1:7">
      <c r="A1096" s="509" t="s">
        <v>1992</v>
      </c>
      <c r="B1096" s="507" t="s">
        <v>147</v>
      </c>
      <c r="C1096" s="542"/>
      <c r="D1096" s="542"/>
      <c r="E1096" s="537"/>
      <c r="F1096" s="538" t="str">
        <f t="shared" si="44"/>
        <v>否</v>
      </c>
      <c r="G1096" s="525" t="str">
        <f t="shared" si="45"/>
        <v>项</v>
      </c>
    </row>
    <row r="1097" ht="36" customHeight="1" spans="1:7">
      <c r="A1097" s="509" t="s">
        <v>1993</v>
      </c>
      <c r="B1097" s="507" t="s">
        <v>1994</v>
      </c>
      <c r="C1097" s="542"/>
      <c r="D1097" s="542"/>
      <c r="E1097" s="537"/>
      <c r="F1097" s="538" t="str">
        <f t="shared" si="44"/>
        <v>否</v>
      </c>
      <c r="G1097" s="525" t="str">
        <f t="shared" si="45"/>
        <v>项</v>
      </c>
    </row>
    <row r="1098" ht="36" customHeight="1" spans="1:7">
      <c r="A1098" s="509" t="s">
        <v>1995</v>
      </c>
      <c r="B1098" s="507" t="s">
        <v>1996</v>
      </c>
      <c r="C1098" s="542"/>
      <c r="D1098" s="542"/>
      <c r="E1098" s="537"/>
      <c r="F1098" s="538" t="str">
        <f t="shared" si="44"/>
        <v>否</v>
      </c>
      <c r="G1098" s="525" t="str">
        <f t="shared" si="45"/>
        <v>项</v>
      </c>
    </row>
    <row r="1099" ht="36" customHeight="1" spans="1:7">
      <c r="A1099" s="509" t="s">
        <v>1997</v>
      </c>
      <c r="B1099" s="507" t="s">
        <v>1998</v>
      </c>
      <c r="C1099" s="542"/>
      <c r="D1099" s="542"/>
      <c r="E1099" s="537"/>
      <c r="F1099" s="538" t="str">
        <f t="shared" si="44"/>
        <v>否</v>
      </c>
      <c r="G1099" s="525" t="str">
        <f t="shared" si="45"/>
        <v>项</v>
      </c>
    </row>
    <row r="1100" ht="36" customHeight="1" spans="1:7">
      <c r="A1100" s="509" t="s">
        <v>1999</v>
      </c>
      <c r="B1100" s="507" t="s">
        <v>2000</v>
      </c>
      <c r="C1100" s="542"/>
      <c r="D1100" s="542">
        <v>17</v>
      </c>
      <c r="E1100" s="537"/>
      <c r="F1100" s="538" t="str">
        <f t="shared" si="44"/>
        <v>是</v>
      </c>
      <c r="G1100" s="525" t="str">
        <f t="shared" si="45"/>
        <v>项</v>
      </c>
    </row>
    <row r="1101" ht="36" customHeight="1" spans="1:7">
      <c r="A1101" s="509" t="s">
        <v>2001</v>
      </c>
      <c r="B1101" s="507" t="s">
        <v>161</v>
      </c>
      <c r="C1101" s="542"/>
      <c r="D1101" s="542"/>
      <c r="E1101" s="537"/>
      <c r="F1101" s="538" t="str">
        <f t="shared" si="44"/>
        <v>否</v>
      </c>
      <c r="G1101" s="525" t="str">
        <f t="shared" si="45"/>
        <v>项</v>
      </c>
    </row>
    <row r="1102" ht="36" customHeight="1" spans="1:7">
      <c r="A1102" s="509" t="s">
        <v>2002</v>
      </c>
      <c r="B1102" s="507" t="s">
        <v>2003</v>
      </c>
      <c r="C1102" s="542"/>
      <c r="D1102" s="542">
        <v>580</v>
      </c>
      <c r="E1102" s="537"/>
      <c r="F1102" s="538" t="str">
        <f t="shared" si="44"/>
        <v>是</v>
      </c>
      <c r="G1102" s="525" t="str">
        <f t="shared" si="45"/>
        <v>项</v>
      </c>
    </row>
    <row r="1103" ht="36" customHeight="1" spans="1:7">
      <c r="A1103" s="534" t="s">
        <v>2004</v>
      </c>
      <c r="B1103" s="535" t="s">
        <v>2005</v>
      </c>
      <c r="C1103" s="540">
        <v>235</v>
      </c>
      <c r="D1103" s="540"/>
      <c r="E1103" s="537">
        <f>(D1103-C1103)/C1103</f>
        <v>-1</v>
      </c>
      <c r="F1103" s="538" t="str">
        <f t="shared" si="44"/>
        <v>是</v>
      </c>
      <c r="G1103" s="525" t="str">
        <f t="shared" si="45"/>
        <v>款</v>
      </c>
    </row>
    <row r="1104" ht="36" customHeight="1" spans="1:7">
      <c r="A1104" s="509" t="s">
        <v>2006</v>
      </c>
      <c r="B1104" s="507" t="s">
        <v>143</v>
      </c>
      <c r="C1104" s="542"/>
      <c r="D1104" s="542"/>
      <c r="E1104" s="537"/>
      <c r="F1104" s="538" t="str">
        <f t="shared" si="44"/>
        <v>否</v>
      </c>
      <c r="G1104" s="525" t="str">
        <f t="shared" si="45"/>
        <v>项</v>
      </c>
    </row>
    <row r="1105" ht="36" customHeight="1" spans="1:7">
      <c r="A1105" s="509" t="s">
        <v>2007</v>
      </c>
      <c r="B1105" s="507" t="s">
        <v>145</v>
      </c>
      <c r="C1105" s="542"/>
      <c r="D1105" s="542"/>
      <c r="E1105" s="537"/>
      <c r="F1105" s="538" t="str">
        <f t="shared" si="44"/>
        <v>否</v>
      </c>
      <c r="G1105" s="525" t="str">
        <f t="shared" si="45"/>
        <v>项</v>
      </c>
    </row>
    <row r="1106" ht="36" customHeight="1" spans="1:7">
      <c r="A1106" s="509" t="s">
        <v>2008</v>
      </c>
      <c r="B1106" s="507" t="s">
        <v>147</v>
      </c>
      <c r="C1106" s="542"/>
      <c r="D1106" s="542"/>
      <c r="E1106" s="537"/>
      <c r="F1106" s="538" t="str">
        <f t="shared" si="44"/>
        <v>否</v>
      </c>
      <c r="G1106" s="525" t="str">
        <f t="shared" si="45"/>
        <v>项</v>
      </c>
    </row>
    <row r="1107" ht="36" customHeight="1" spans="1:7">
      <c r="A1107" s="509" t="s">
        <v>2009</v>
      </c>
      <c r="B1107" s="507" t="s">
        <v>2010</v>
      </c>
      <c r="C1107" s="542"/>
      <c r="D1107" s="542"/>
      <c r="E1107" s="537"/>
      <c r="F1107" s="538" t="str">
        <f t="shared" si="44"/>
        <v>否</v>
      </c>
      <c r="G1107" s="525" t="str">
        <f t="shared" si="45"/>
        <v>项</v>
      </c>
    </row>
    <row r="1108" ht="36" customHeight="1" spans="1:7">
      <c r="A1108" s="509" t="s">
        <v>2011</v>
      </c>
      <c r="B1108" s="507" t="s">
        <v>2012</v>
      </c>
      <c r="C1108" s="542">
        <v>235</v>
      </c>
      <c r="D1108" s="542"/>
      <c r="E1108" s="543">
        <f>(D1108-C1108)/C1108</f>
        <v>-1</v>
      </c>
      <c r="F1108" s="538" t="str">
        <f t="shared" si="44"/>
        <v>是</v>
      </c>
      <c r="G1108" s="525" t="str">
        <f t="shared" si="45"/>
        <v>项</v>
      </c>
    </row>
    <row r="1109" ht="36" customHeight="1" spans="1:7">
      <c r="A1109" s="534" t="s">
        <v>2013</v>
      </c>
      <c r="B1109" s="535" t="s">
        <v>2014</v>
      </c>
      <c r="C1109" s="540"/>
      <c r="D1109" s="540"/>
      <c r="E1109" s="537"/>
      <c r="F1109" s="538" t="str">
        <f t="shared" si="44"/>
        <v>否</v>
      </c>
      <c r="G1109" s="525" t="str">
        <f t="shared" si="45"/>
        <v>款</v>
      </c>
    </row>
    <row r="1110" ht="36" customHeight="1" spans="1:7">
      <c r="A1110" s="509" t="s">
        <v>2015</v>
      </c>
      <c r="B1110" s="507" t="s">
        <v>2016</v>
      </c>
      <c r="C1110" s="542"/>
      <c r="D1110" s="542"/>
      <c r="E1110" s="537"/>
      <c r="F1110" s="538" t="str">
        <f t="shared" si="44"/>
        <v>否</v>
      </c>
      <c r="G1110" s="525" t="str">
        <f t="shared" si="45"/>
        <v>项</v>
      </c>
    </row>
    <row r="1111" ht="36" customHeight="1" spans="1:7">
      <c r="A1111" s="509" t="s">
        <v>2017</v>
      </c>
      <c r="B1111" s="507" t="s">
        <v>2018</v>
      </c>
      <c r="C1111" s="542"/>
      <c r="D1111" s="542"/>
      <c r="E1111" s="537"/>
      <c r="F1111" s="538" t="str">
        <f t="shared" si="44"/>
        <v>否</v>
      </c>
      <c r="G1111" s="525" t="str">
        <f t="shared" si="45"/>
        <v>项</v>
      </c>
    </row>
    <row r="1112" ht="36" customHeight="1" spans="1:7">
      <c r="A1112" s="552" t="s">
        <v>2019</v>
      </c>
      <c r="B1112" s="553" t="s">
        <v>525</v>
      </c>
      <c r="C1112" s="555"/>
      <c r="D1112" s="555"/>
      <c r="E1112" s="537"/>
      <c r="F1112" s="538" t="str">
        <f t="shared" si="44"/>
        <v>否</v>
      </c>
      <c r="G1112" s="525" t="str">
        <f t="shared" si="45"/>
        <v>项</v>
      </c>
    </row>
    <row r="1113" ht="36" customHeight="1" spans="1:7">
      <c r="A1113" s="534" t="s">
        <v>101</v>
      </c>
      <c r="B1113" s="535" t="s">
        <v>102</v>
      </c>
      <c r="C1113" s="540">
        <f>C1114+C1121+C1131+C1137</f>
        <v>82</v>
      </c>
      <c r="D1113" s="540">
        <f>D1114+D1121+D1131+D1137</f>
        <v>110</v>
      </c>
      <c r="E1113" s="537">
        <f>(D1113-C1113)/C1113</f>
        <v>0.341463414634146</v>
      </c>
      <c r="F1113" s="538" t="str">
        <f t="shared" si="44"/>
        <v>是</v>
      </c>
      <c r="G1113" s="525" t="str">
        <f t="shared" si="45"/>
        <v>类</v>
      </c>
    </row>
    <row r="1114" ht="36" customHeight="1" spans="1:7">
      <c r="A1114" s="534" t="s">
        <v>2020</v>
      </c>
      <c r="B1114" s="535" t="s">
        <v>2021</v>
      </c>
      <c r="C1114" s="540">
        <v>72</v>
      </c>
      <c r="D1114" s="540">
        <v>110</v>
      </c>
      <c r="E1114" s="537">
        <f>(D1114-C1114)/C1114</f>
        <v>0.527777777777778</v>
      </c>
      <c r="F1114" s="538" t="str">
        <f t="shared" si="44"/>
        <v>是</v>
      </c>
      <c r="G1114" s="525" t="str">
        <f t="shared" si="45"/>
        <v>款</v>
      </c>
    </row>
    <row r="1115" ht="36" customHeight="1" spans="1:7">
      <c r="A1115" s="509" t="s">
        <v>2022</v>
      </c>
      <c r="B1115" s="507" t="s">
        <v>143</v>
      </c>
      <c r="C1115" s="542"/>
      <c r="D1115" s="542"/>
      <c r="E1115" s="537"/>
      <c r="F1115" s="538" t="str">
        <f t="shared" si="44"/>
        <v>否</v>
      </c>
      <c r="G1115" s="525" t="str">
        <f t="shared" si="45"/>
        <v>项</v>
      </c>
    </row>
    <row r="1116" ht="36" customHeight="1" spans="1:7">
      <c r="A1116" s="509" t="s">
        <v>2023</v>
      </c>
      <c r="B1116" s="507" t="s">
        <v>145</v>
      </c>
      <c r="C1116" s="542">
        <v>41</v>
      </c>
      <c r="D1116" s="542">
        <v>60</v>
      </c>
      <c r="E1116" s="543">
        <f>(D1116-C1116)/C1116</f>
        <v>0.463414634146341</v>
      </c>
      <c r="F1116" s="538" t="str">
        <f t="shared" si="44"/>
        <v>是</v>
      </c>
      <c r="G1116" s="525" t="str">
        <f t="shared" si="45"/>
        <v>项</v>
      </c>
    </row>
    <row r="1117" ht="36" customHeight="1" spans="1:7">
      <c r="A1117" s="509" t="s">
        <v>2024</v>
      </c>
      <c r="B1117" s="507" t="s">
        <v>147</v>
      </c>
      <c r="C1117" s="542"/>
      <c r="D1117" s="542"/>
      <c r="E1117" s="537"/>
      <c r="F1117" s="538" t="str">
        <f t="shared" si="44"/>
        <v>否</v>
      </c>
      <c r="G1117" s="525" t="str">
        <f t="shared" si="45"/>
        <v>项</v>
      </c>
    </row>
    <row r="1118" ht="36" customHeight="1" spans="1:7">
      <c r="A1118" s="509" t="s">
        <v>2025</v>
      </c>
      <c r="B1118" s="507" t="s">
        <v>2026</v>
      </c>
      <c r="C1118" s="542"/>
      <c r="D1118" s="542"/>
      <c r="E1118" s="537"/>
      <c r="F1118" s="538" t="str">
        <f t="shared" si="44"/>
        <v>否</v>
      </c>
      <c r="G1118" s="525" t="str">
        <f t="shared" si="45"/>
        <v>项</v>
      </c>
    </row>
    <row r="1119" ht="36" customHeight="1" spans="1:7">
      <c r="A1119" s="509" t="s">
        <v>2027</v>
      </c>
      <c r="B1119" s="507" t="s">
        <v>161</v>
      </c>
      <c r="C1119" s="542">
        <v>31</v>
      </c>
      <c r="D1119" s="542">
        <v>50</v>
      </c>
      <c r="E1119" s="543">
        <f>(D1119-C1119)/C1119</f>
        <v>0.612903225806452</v>
      </c>
      <c r="F1119" s="538" t="str">
        <f t="shared" si="44"/>
        <v>是</v>
      </c>
      <c r="G1119" s="525" t="str">
        <f t="shared" si="45"/>
        <v>项</v>
      </c>
    </row>
    <row r="1120" ht="36" customHeight="1" spans="1:7">
      <c r="A1120" s="509" t="s">
        <v>2028</v>
      </c>
      <c r="B1120" s="507" t="s">
        <v>2029</v>
      </c>
      <c r="C1120" s="542"/>
      <c r="D1120" s="542"/>
      <c r="E1120" s="537"/>
      <c r="F1120" s="538" t="str">
        <f t="shared" si="44"/>
        <v>否</v>
      </c>
      <c r="G1120" s="525" t="str">
        <f t="shared" si="45"/>
        <v>项</v>
      </c>
    </row>
    <row r="1121" ht="36" customHeight="1" spans="1:7">
      <c r="A1121" s="535">
        <v>21702</v>
      </c>
      <c r="B1121" s="566" t="s">
        <v>2030</v>
      </c>
      <c r="C1121" s="540"/>
      <c r="D1121" s="540"/>
      <c r="E1121" s="537"/>
      <c r="F1121" s="538" t="str">
        <f t="shared" si="44"/>
        <v>否</v>
      </c>
      <c r="G1121" s="525" t="str">
        <f t="shared" si="45"/>
        <v>款</v>
      </c>
    </row>
    <row r="1122" ht="36" customHeight="1" spans="1:7">
      <c r="A1122" s="559">
        <v>2170201</v>
      </c>
      <c r="B1122" s="559" t="s">
        <v>2031</v>
      </c>
      <c r="C1122" s="542"/>
      <c r="D1122" s="542"/>
      <c r="E1122" s="537"/>
      <c r="F1122" s="538" t="str">
        <f t="shared" si="44"/>
        <v>否</v>
      </c>
      <c r="G1122" s="525" t="str">
        <f t="shared" si="45"/>
        <v>项</v>
      </c>
    </row>
    <row r="1123" ht="36" customHeight="1" spans="1:7">
      <c r="A1123" s="559">
        <v>2170202</v>
      </c>
      <c r="B1123" s="559" t="s">
        <v>2032</v>
      </c>
      <c r="C1123" s="542"/>
      <c r="D1123" s="542"/>
      <c r="E1123" s="537"/>
      <c r="F1123" s="538" t="str">
        <f t="shared" si="44"/>
        <v>否</v>
      </c>
      <c r="G1123" s="525" t="str">
        <f t="shared" si="45"/>
        <v>项</v>
      </c>
    </row>
    <row r="1124" ht="36" customHeight="1" spans="1:7">
      <c r="A1124" s="559">
        <v>2170203</v>
      </c>
      <c r="B1124" s="559" t="s">
        <v>2033</v>
      </c>
      <c r="C1124" s="542"/>
      <c r="D1124" s="542"/>
      <c r="E1124" s="537"/>
      <c r="F1124" s="538" t="str">
        <f t="shared" si="44"/>
        <v>否</v>
      </c>
      <c r="G1124" s="525" t="str">
        <f t="shared" si="45"/>
        <v>项</v>
      </c>
    </row>
    <row r="1125" ht="36" customHeight="1" spans="1:7">
      <c r="A1125" s="559">
        <v>2170204</v>
      </c>
      <c r="B1125" s="559" t="s">
        <v>2034</v>
      </c>
      <c r="C1125" s="542"/>
      <c r="D1125" s="542"/>
      <c r="E1125" s="537"/>
      <c r="F1125" s="538" t="str">
        <f t="shared" si="44"/>
        <v>否</v>
      </c>
      <c r="G1125" s="525" t="str">
        <f t="shared" si="45"/>
        <v>项</v>
      </c>
    </row>
    <row r="1126" ht="36" customHeight="1" spans="1:7">
      <c r="A1126" s="559">
        <v>2170205</v>
      </c>
      <c r="B1126" s="559" t="s">
        <v>2035</v>
      </c>
      <c r="C1126" s="542"/>
      <c r="D1126" s="542"/>
      <c r="E1126" s="537"/>
      <c r="F1126" s="538" t="str">
        <f t="shared" si="44"/>
        <v>否</v>
      </c>
      <c r="G1126" s="525" t="str">
        <f t="shared" si="45"/>
        <v>项</v>
      </c>
    </row>
    <row r="1127" ht="36" customHeight="1" spans="1:7">
      <c r="A1127" s="559">
        <v>2170206</v>
      </c>
      <c r="B1127" s="559" t="s">
        <v>2036</v>
      </c>
      <c r="C1127" s="542"/>
      <c r="D1127" s="542"/>
      <c r="E1127" s="537"/>
      <c r="F1127" s="538" t="str">
        <f t="shared" si="44"/>
        <v>否</v>
      </c>
      <c r="G1127" s="525" t="str">
        <f t="shared" si="45"/>
        <v>项</v>
      </c>
    </row>
    <row r="1128" ht="36" customHeight="1" spans="1:7">
      <c r="A1128" s="559">
        <v>2170207</v>
      </c>
      <c r="B1128" s="559" t="s">
        <v>2037</v>
      </c>
      <c r="C1128" s="542"/>
      <c r="D1128" s="542"/>
      <c r="E1128" s="537"/>
      <c r="F1128" s="538" t="str">
        <f t="shared" si="44"/>
        <v>否</v>
      </c>
      <c r="G1128" s="525" t="str">
        <f t="shared" si="45"/>
        <v>项</v>
      </c>
    </row>
    <row r="1129" ht="36" customHeight="1" spans="1:7">
      <c r="A1129" s="559">
        <v>2170208</v>
      </c>
      <c r="B1129" s="559" t="s">
        <v>2038</v>
      </c>
      <c r="C1129" s="542"/>
      <c r="D1129" s="542"/>
      <c r="E1129" s="537"/>
      <c r="F1129" s="538" t="str">
        <f t="shared" si="44"/>
        <v>否</v>
      </c>
      <c r="G1129" s="525" t="str">
        <f t="shared" si="45"/>
        <v>项</v>
      </c>
    </row>
    <row r="1130" ht="36" customHeight="1" spans="1:7">
      <c r="A1130" s="559">
        <v>2170299</v>
      </c>
      <c r="B1130" s="559" t="s">
        <v>2039</v>
      </c>
      <c r="C1130" s="542"/>
      <c r="D1130" s="542"/>
      <c r="E1130" s="537"/>
      <c r="F1130" s="538" t="str">
        <f t="shared" si="44"/>
        <v>否</v>
      </c>
      <c r="G1130" s="525" t="str">
        <f t="shared" si="45"/>
        <v>项</v>
      </c>
    </row>
    <row r="1131" ht="36" customHeight="1" spans="1:7">
      <c r="A1131" s="534" t="s">
        <v>2040</v>
      </c>
      <c r="B1131" s="535" t="s">
        <v>2041</v>
      </c>
      <c r="C1131" s="540">
        <v>10</v>
      </c>
      <c r="D1131" s="540"/>
      <c r="E1131" s="537">
        <f>(D1131-C1131)/C1131</f>
        <v>-1</v>
      </c>
      <c r="F1131" s="538" t="str">
        <f t="shared" si="44"/>
        <v>是</v>
      </c>
      <c r="G1131" s="525" t="str">
        <f t="shared" si="45"/>
        <v>款</v>
      </c>
    </row>
    <row r="1132" ht="36" customHeight="1" spans="1:7">
      <c r="A1132" s="509" t="s">
        <v>2042</v>
      </c>
      <c r="B1132" s="507" t="s">
        <v>2043</v>
      </c>
      <c r="C1132" s="542"/>
      <c r="D1132" s="542"/>
      <c r="E1132" s="537"/>
      <c r="F1132" s="538" t="str">
        <f t="shared" si="44"/>
        <v>否</v>
      </c>
      <c r="G1132" s="525" t="str">
        <f t="shared" si="45"/>
        <v>项</v>
      </c>
    </row>
    <row r="1133" ht="36" customHeight="1" spans="1:7">
      <c r="A1133" s="509" t="s">
        <v>2044</v>
      </c>
      <c r="B1133" s="507" t="s">
        <v>2045</v>
      </c>
      <c r="C1133" s="542"/>
      <c r="D1133" s="542"/>
      <c r="E1133" s="537"/>
      <c r="F1133" s="538" t="str">
        <f t="shared" si="44"/>
        <v>否</v>
      </c>
      <c r="G1133" s="525" t="str">
        <f t="shared" si="45"/>
        <v>项</v>
      </c>
    </row>
    <row r="1134" ht="36" customHeight="1" spans="1:7">
      <c r="A1134" s="509" t="s">
        <v>2046</v>
      </c>
      <c r="B1134" s="507" t="s">
        <v>2047</v>
      </c>
      <c r="C1134" s="542"/>
      <c r="D1134" s="542"/>
      <c r="E1134" s="537"/>
      <c r="F1134" s="538" t="str">
        <f t="shared" si="44"/>
        <v>否</v>
      </c>
      <c r="G1134" s="525" t="str">
        <f t="shared" si="45"/>
        <v>项</v>
      </c>
    </row>
    <row r="1135" ht="36" customHeight="1" spans="1:7">
      <c r="A1135" s="509" t="s">
        <v>2048</v>
      </c>
      <c r="B1135" s="507" t="s">
        <v>2049</v>
      </c>
      <c r="C1135" s="542"/>
      <c r="D1135" s="542"/>
      <c r="E1135" s="537"/>
      <c r="F1135" s="538" t="str">
        <f t="shared" si="44"/>
        <v>否</v>
      </c>
      <c r="G1135" s="525" t="str">
        <f t="shared" si="45"/>
        <v>项</v>
      </c>
    </row>
    <row r="1136" ht="36" customHeight="1" spans="1:7">
      <c r="A1136" s="509" t="s">
        <v>2050</v>
      </c>
      <c r="B1136" s="507" t="s">
        <v>2051</v>
      </c>
      <c r="C1136" s="542">
        <v>10</v>
      </c>
      <c r="D1136" s="542"/>
      <c r="E1136" s="543">
        <f>(D1136-C1136)/C1136</f>
        <v>-1</v>
      </c>
      <c r="F1136" s="538" t="str">
        <f t="shared" si="44"/>
        <v>是</v>
      </c>
      <c r="G1136" s="525" t="str">
        <f t="shared" si="45"/>
        <v>项</v>
      </c>
    </row>
    <row r="1137" ht="36" customHeight="1" spans="1:7">
      <c r="A1137" s="534" t="s">
        <v>2052</v>
      </c>
      <c r="B1137" s="535" t="s">
        <v>2053</v>
      </c>
      <c r="C1137" s="540"/>
      <c r="D1137" s="540"/>
      <c r="E1137" s="537"/>
      <c r="F1137" s="538" t="str">
        <f t="shared" si="44"/>
        <v>否</v>
      </c>
      <c r="G1137" s="525" t="str">
        <f t="shared" si="45"/>
        <v>款</v>
      </c>
    </row>
    <row r="1138" ht="36" customHeight="1" spans="1:7">
      <c r="A1138" s="507">
        <v>2179902</v>
      </c>
      <c r="B1138" s="507" t="s">
        <v>2054</v>
      </c>
      <c r="C1138" s="542"/>
      <c r="D1138" s="542"/>
      <c r="E1138" s="537"/>
      <c r="F1138" s="538" t="str">
        <f t="shared" si="44"/>
        <v>否</v>
      </c>
      <c r="G1138" s="525" t="str">
        <f t="shared" si="45"/>
        <v>项</v>
      </c>
    </row>
    <row r="1139" ht="36" customHeight="1" spans="1:7">
      <c r="A1139" s="507">
        <v>2179999</v>
      </c>
      <c r="B1139" s="507" t="s">
        <v>2051</v>
      </c>
      <c r="C1139" s="542"/>
      <c r="D1139" s="542"/>
      <c r="E1139" s="537"/>
      <c r="F1139" s="538" t="str">
        <f t="shared" si="44"/>
        <v>否</v>
      </c>
      <c r="G1139" s="525" t="str">
        <f t="shared" si="45"/>
        <v>项</v>
      </c>
    </row>
    <row r="1140" ht="36" customHeight="1" spans="1:7">
      <c r="A1140" s="535" t="s">
        <v>2055</v>
      </c>
      <c r="B1140" s="553" t="s">
        <v>525</v>
      </c>
      <c r="C1140" s="540"/>
      <c r="D1140" s="540"/>
      <c r="E1140" s="537"/>
      <c r="F1140" s="538" t="str">
        <f t="shared" si="44"/>
        <v>否</v>
      </c>
      <c r="G1140" s="525" t="str">
        <f t="shared" si="45"/>
        <v>项</v>
      </c>
    </row>
    <row r="1141" ht="36" customHeight="1" spans="1:7">
      <c r="A1141" s="534" t="s">
        <v>103</v>
      </c>
      <c r="B1141" s="535" t="s">
        <v>104</v>
      </c>
      <c r="C1141" s="540"/>
      <c r="D1141" s="540"/>
      <c r="E1141" s="537"/>
      <c r="F1141" s="538" t="str">
        <f t="shared" si="44"/>
        <v>是</v>
      </c>
      <c r="G1141" s="525" t="str">
        <f t="shared" si="45"/>
        <v>类</v>
      </c>
    </row>
    <row r="1142" ht="36" customHeight="1" spans="1:7">
      <c r="A1142" s="534" t="s">
        <v>2056</v>
      </c>
      <c r="B1142" s="535" t="s">
        <v>2057</v>
      </c>
      <c r="C1142" s="540"/>
      <c r="D1142" s="540"/>
      <c r="E1142" s="537"/>
      <c r="F1142" s="538" t="str">
        <f t="shared" si="44"/>
        <v>否</v>
      </c>
      <c r="G1142" s="525" t="str">
        <f t="shared" si="45"/>
        <v>款</v>
      </c>
    </row>
    <row r="1143" ht="36" customHeight="1" spans="1:7">
      <c r="A1143" s="534" t="s">
        <v>2058</v>
      </c>
      <c r="B1143" s="535" t="s">
        <v>2059</v>
      </c>
      <c r="C1143" s="540"/>
      <c r="D1143" s="540"/>
      <c r="E1143" s="537"/>
      <c r="F1143" s="538" t="str">
        <f t="shared" si="44"/>
        <v>否</v>
      </c>
      <c r="G1143" s="525" t="str">
        <f t="shared" si="45"/>
        <v>款</v>
      </c>
    </row>
    <row r="1144" ht="36" customHeight="1" spans="1:7">
      <c r="A1144" s="534" t="s">
        <v>2060</v>
      </c>
      <c r="B1144" s="535" t="s">
        <v>2061</v>
      </c>
      <c r="C1144" s="540"/>
      <c r="D1144" s="540"/>
      <c r="E1144" s="537"/>
      <c r="F1144" s="538" t="str">
        <f t="shared" si="44"/>
        <v>否</v>
      </c>
      <c r="G1144" s="525" t="str">
        <f t="shared" si="45"/>
        <v>款</v>
      </c>
    </row>
    <row r="1145" ht="36" customHeight="1" spans="1:7">
      <c r="A1145" s="534" t="s">
        <v>2062</v>
      </c>
      <c r="B1145" s="535" t="s">
        <v>2063</v>
      </c>
      <c r="C1145" s="540"/>
      <c r="D1145" s="540"/>
      <c r="E1145" s="537"/>
      <c r="F1145" s="538" t="str">
        <f t="shared" si="44"/>
        <v>否</v>
      </c>
      <c r="G1145" s="525" t="str">
        <f t="shared" si="45"/>
        <v>款</v>
      </c>
    </row>
    <row r="1146" ht="36" customHeight="1" spans="1:7">
      <c r="A1146" s="534" t="s">
        <v>2064</v>
      </c>
      <c r="B1146" s="535" t="s">
        <v>2065</v>
      </c>
      <c r="C1146" s="540"/>
      <c r="D1146" s="540"/>
      <c r="E1146" s="537"/>
      <c r="F1146" s="538" t="str">
        <f t="shared" si="44"/>
        <v>否</v>
      </c>
      <c r="G1146" s="525" t="str">
        <f t="shared" si="45"/>
        <v>款</v>
      </c>
    </row>
    <row r="1147" ht="36" customHeight="1" spans="1:7">
      <c r="A1147" s="534" t="s">
        <v>2066</v>
      </c>
      <c r="B1147" s="535" t="s">
        <v>2067</v>
      </c>
      <c r="C1147" s="540"/>
      <c r="D1147" s="540"/>
      <c r="E1147" s="537"/>
      <c r="F1147" s="538" t="str">
        <f t="shared" si="44"/>
        <v>否</v>
      </c>
      <c r="G1147" s="525" t="str">
        <f t="shared" si="45"/>
        <v>款</v>
      </c>
    </row>
    <row r="1148" ht="36" customHeight="1" spans="1:7">
      <c r="A1148" s="534" t="s">
        <v>2068</v>
      </c>
      <c r="B1148" s="535" t="s">
        <v>2069</v>
      </c>
      <c r="C1148" s="540"/>
      <c r="D1148" s="540"/>
      <c r="E1148" s="537"/>
      <c r="F1148" s="538" t="str">
        <f t="shared" si="44"/>
        <v>否</v>
      </c>
      <c r="G1148" s="525" t="str">
        <f t="shared" si="45"/>
        <v>款</v>
      </c>
    </row>
    <row r="1149" ht="36" customHeight="1" spans="1:7">
      <c r="A1149" s="534" t="s">
        <v>2070</v>
      </c>
      <c r="B1149" s="535" t="s">
        <v>2071</v>
      </c>
      <c r="C1149" s="540"/>
      <c r="D1149" s="540"/>
      <c r="E1149" s="537"/>
      <c r="F1149" s="538" t="str">
        <f t="shared" si="44"/>
        <v>否</v>
      </c>
      <c r="G1149" s="525" t="str">
        <f t="shared" si="45"/>
        <v>款</v>
      </c>
    </row>
    <row r="1150" ht="36" customHeight="1" spans="1:7">
      <c r="A1150" s="534" t="s">
        <v>2072</v>
      </c>
      <c r="B1150" s="535" t="s">
        <v>2073</v>
      </c>
      <c r="C1150" s="540"/>
      <c r="D1150" s="540"/>
      <c r="E1150" s="537"/>
      <c r="F1150" s="538" t="str">
        <f t="shared" si="44"/>
        <v>否</v>
      </c>
      <c r="G1150" s="525" t="str">
        <f t="shared" si="45"/>
        <v>款</v>
      </c>
    </row>
    <row r="1151" ht="36" customHeight="1" spans="1:7">
      <c r="A1151" s="534" t="s">
        <v>105</v>
      </c>
      <c r="B1151" s="535" t="s">
        <v>106</v>
      </c>
      <c r="C1151" s="540">
        <f>C1152+C1179+C1194</f>
        <v>2333</v>
      </c>
      <c r="D1151" s="540">
        <f>D1152+D1179+D1194</f>
        <v>2422</v>
      </c>
      <c r="E1151" s="537">
        <f>(D1151-C1151)/C1151</f>
        <v>0.0381483069009859</v>
      </c>
      <c r="F1151" s="538" t="str">
        <f t="shared" si="44"/>
        <v>是</v>
      </c>
      <c r="G1151" s="525" t="str">
        <f t="shared" si="45"/>
        <v>类</v>
      </c>
    </row>
    <row r="1152" ht="36" customHeight="1" spans="1:7">
      <c r="A1152" s="534" t="s">
        <v>2074</v>
      </c>
      <c r="B1152" s="535" t="s">
        <v>2075</v>
      </c>
      <c r="C1152" s="540">
        <v>2015</v>
      </c>
      <c r="D1152" s="540">
        <v>1908</v>
      </c>
      <c r="E1152" s="537">
        <f>(D1152-C1152)/C1152</f>
        <v>-0.0531017369727047</v>
      </c>
      <c r="F1152" s="538" t="str">
        <f t="shared" ref="F1152:F1215" si="46">IF(LEN(A1152)=3,"是",IF(B1152&lt;&gt;"",IF(SUM(C1152:D1152)&lt;&gt;0,"是","否"),"是"))</f>
        <v>是</v>
      </c>
      <c r="G1152" s="525" t="str">
        <f t="shared" ref="G1152:G1215" si="47">IF(LEN(A1152)=3,"类",IF(LEN(A1152)=5,"款","项"))</f>
        <v>款</v>
      </c>
    </row>
    <row r="1153" ht="36" customHeight="1" spans="1:7">
      <c r="A1153" s="509" t="s">
        <v>2076</v>
      </c>
      <c r="B1153" s="507" t="s">
        <v>143</v>
      </c>
      <c r="C1153" s="542">
        <v>1632</v>
      </c>
      <c r="D1153" s="542">
        <v>1842</v>
      </c>
      <c r="E1153" s="543">
        <f>(D1153-C1153)/C1153</f>
        <v>0.128676470588235</v>
      </c>
      <c r="F1153" s="538" t="str">
        <f t="shared" si="46"/>
        <v>是</v>
      </c>
      <c r="G1153" s="525" t="str">
        <f t="shared" si="47"/>
        <v>项</v>
      </c>
    </row>
    <row r="1154" ht="36" customHeight="1" spans="1:7">
      <c r="A1154" s="509" t="s">
        <v>2077</v>
      </c>
      <c r="B1154" s="507" t="s">
        <v>145</v>
      </c>
      <c r="C1154" s="542">
        <v>13</v>
      </c>
      <c r="D1154" s="542">
        <v>2</v>
      </c>
      <c r="E1154" s="543">
        <f>(D1154-C1154)/C1154</f>
        <v>-0.846153846153846</v>
      </c>
      <c r="F1154" s="538" t="str">
        <f t="shared" si="46"/>
        <v>是</v>
      </c>
      <c r="G1154" s="525" t="str">
        <f t="shared" si="47"/>
        <v>项</v>
      </c>
    </row>
    <row r="1155" ht="36" customHeight="1" spans="1:7">
      <c r="A1155" s="509" t="s">
        <v>2078</v>
      </c>
      <c r="B1155" s="507" t="s">
        <v>147</v>
      </c>
      <c r="C1155" s="542"/>
      <c r="D1155" s="542"/>
      <c r="E1155" s="537"/>
      <c r="F1155" s="538" t="str">
        <f t="shared" si="46"/>
        <v>否</v>
      </c>
      <c r="G1155" s="525" t="str">
        <f t="shared" si="47"/>
        <v>项</v>
      </c>
    </row>
    <row r="1156" ht="36" customHeight="1" spans="1:7">
      <c r="A1156" s="509" t="s">
        <v>2079</v>
      </c>
      <c r="B1156" s="507" t="s">
        <v>2080</v>
      </c>
      <c r="C1156" s="542">
        <v>5</v>
      </c>
      <c r="D1156" s="542">
        <v>16</v>
      </c>
      <c r="E1156" s="543">
        <f>(D1156-C1156)/C1156</f>
        <v>2.2</v>
      </c>
      <c r="F1156" s="538" t="str">
        <f t="shared" si="46"/>
        <v>是</v>
      </c>
      <c r="G1156" s="525" t="str">
        <f t="shared" si="47"/>
        <v>项</v>
      </c>
    </row>
    <row r="1157" ht="36" customHeight="1" spans="1:7">
      <c r="A1157" s="509" t="s">
        <v>2081</v>
      </c>
      <c r="B1157" s="507" t="s">
        <v>2082</v>
      </c>
      <c r="C1157" s="542"/>
      <c r="D1157" s="542"/>
      <c r="E1157" s="537"/>
      <c r="F1157" s="538" t="str">
        <f t="shared" si="46"/>
        <v>否</v>
      </c>
      <c r="G1157" s="525" t="str">
        <f t="shared" si="47"/>
        <v>项</v>
      </c>
    </row>
    <row r="1158" ht="36" customHeight="1" spans="1:7">
      <c r="A1158" s="509" t="s">
        <v>2083</v>
      </c>
      <c r="B1158" s="507" t="s">
        <v>2084</v>
      </c>
      <c r="C1158" s="542"/>
      <c r="D1158" s="542"/>
      <c r="E1158" s="537"/>
      <c r="F1158" s="538" t="str">
        <f t="shared" si="46"/>
        <v>否</v>
      </c>
      <c r="G1158" s="525" t="str">
        <f t="shared" si="47"/>
        <v>项</v>
      </c>
    </row>
    <row r="1159" ht="36" customHeight="1" spans="1:7">
      <c r="A1159" s="509" t="s">
        <v>2085</v>
      </c>
      <c r="B1159" s="507" t="s">
        <v>2086</v>
      </c>
      <c r="C1159" s="542"/>
      <c r="D1159" s="542">
        <v>5</v>
      </c>
      <c r="E1159" s="537"/>
      <c r="F1159" s="538" t="str">
        <f t="shared" si="46"/>
        <v>是</v>
      </c>
      <c r="G1159" s="525" t="str">
        <f t="shared" si="47"/>
        <v>项</v>
      </c>
    </row>
    <row r="1160" ht="36" customHeight="1" spans="1:7">
      <c r="A1160" s="509" t="s">
        <v>2087</v>
      </c>
      <c r="B1160" s="507" t="s">
        <v>2088</v>
      </c>
      <c r="C1160" s="542"/>
      <c r="D1160" s="542"/>
      <c r="E1160" s="537"/>
      <c r="F1160" s="538" t="str">
        <f t="shared" si="46"/>
        <v>否</v>
      </c>
      <c r="G1160" s="525" t="str">
        <f t="shared" si="47"/>
        <v>项</v>
      </c>
    </row>
    <row r="1161" ht="36" customHeight="1" spans="1:7">
      <c r="A1161" s="509" t="s">
        <v>2089</v>
      </c>
      <c r="B1161" s="507" t="s">
        <v>2090</v>
      </c>
      <c r="C1161" s="542"/>
      <c r="D1161" s="542"/>
      <c r="E1161" s="537"/>
      <c r="F1161" s="538" t="str">
        <f t="shared" si="46"/>
        <v>否</v>
      </c>
      <c r="G1161" s="525" t="str">
        <f t="shared" si="47"/>
        <v>项</v>
      </c>
    </row>
    <row r="1162" ht="36" customHeight="1" spans="1:7">
      <c r="A1162" s="509" t="s">
        <v>2091</v>
      </c>
      <c r="B1162" s="507" t="s">
        <v>2092</v>
      </c>
      <c r="C1162" s="542"/>
      <c r="D1162" s="542"/>
      <c r="E1162" s="537"/>
      <c r="F1162" s="538" t="str">
        <f t="shared" si="46"/>
        <v>否</v>
      </c>
      <c r="G1162" s="525" t="str">
        <f t="shared" si="47"/>
        <v>项</v>
      </c>
    </row>
    <row r="1163" ht="36" customHeight="1" spans="1:7">
      <c r="A1163" s="509" t="s">
        <v>2093</v>
      </c>
      <c r="B1163" s="507" t="s">
        <v>2094</v>
      </c>
      <c r="C1163" s="542"/>
      <c r="D1163" s="542"/>
      <c r="E1163" s="537"/>
      <c r="F1163" s="538" t="str">
        <f t="shared" si="46"/>
        <v>否</v>
      </c>
      <c r="G1163" s="525" t="str">
        <f t="shared" si="47"/>
        <v>项</v>
      </c>
    </row>
    <row r="1164" ht="36" customHeight="1" spans="1:7">
      <c r="A1164" s="509" t="s">
        <v>2095</v>
      </c>
      <c r="B1164" s="507" t="s">
        <v>2096</v>
      </c>
      <c r="C1164" s="542"/>
      <c r="D1164" s="542"/>
      <c r="E1164" s="537"/>
      <c r="F1164" s="538" t="str">
        <f t="shared" si="46"/>
        <v>否</v>
      </c>
      <c r="G1164" s="525" t="str">
        <f t="shared" si="47"/>
        <v>项</v>
      </c>
    </row>
    <row r="1165" ht="36" customHeight="1" spans="1:7">
      <c r="A1165" s="509" t="s">
        <v>2097</v>
      </c>
      <c r="B1165" s="507" t="s">
        <v>2098</v>
      </c>
      <c r="C1165" s="542"/>
      <c r="D1165" s="542"/>
      <c r="E1165" s="537"/>
      <c r="F1165" s="538" t="str">
        <f t="shared" si="46"/>
        <v>否</v>
      </c>
      <c r="G1165" s="525" t="str">
        <f t="shared" si="47"/>
        <v>项</v>
      </c>
    </row>
    <row r="1166" ht="36" customHeight="1" spans="1:7">
      <c r="A1166" s="509" t="s">
        <v>2099</v>
      </c>
      <c r="B1166" s="507" t="s">
        <v>2100</v>
      </c>
      <c r="C1166" s="542"/>
      <c r="D1166" s="542"/>
      <c r="E1166" s="537"/>
      <c r="F1166" s="538" t="str">
        <f t="shared" si="46"/>
        <v>否</v>
      </c>
      <c r="G1166" s="525" t="str">
        <f t="shared" si="47"/>
        <v>项</v>
      </c>
    </row>
    <row r="1167" ht="36" customHeight="1" spans="1:7">
      <c r="A1167" s="509" t="s">
        <v>2101</v>
      </c>
      <c r="B1167" s="507" t="s">
        <v>2102</v>
      </c>
      <c r="C1167" s="542"/>
      <c r="D1167" s="542"/>
      <c r="E1167" s="537"/>
      <c r="F1167" s="538" t="str">
        <f t="shared" si="46"/>
        <v>否</v>
      </c>
      <c r="G1167" s="525" t="str">
        <f t="shared" si="47"/>
        <v>项</v>
      </c>
    </row>
    <row r="1168" ht="36" customHeight="1" spans="1:7">
      <c r="A1168" s="509" t="s">
        <v>2103</v>
      </c>
      <c r="B1168" s="507" t="s">
        <v>2104</v>
      </c>
      <c r="C1168" s="542"/>
      <c r="D1168" s="542"/>
      <c r="E1168" s="537"/>
      <c r="F1168" s="538" t="str">
        <f t="shared" si="46"/>
        <v>否</v>
      </c>
      <c r="G1168" s="525" t="str">
        <f t="shared" si="47"/>
        <v>项</v>
      </c>
    </row>
    <row r="1169" ht="36" customHeight="1" spans="1:7">
      <c r="A1169" s="509" t="s">
        <v>2105</v>
      </c>
      <c r="B1169" s="507" t="s">
        <v>2106</v>
      </c>
      <c r="C1169" s="542"/>
      <c r="D1169" s="542"/>
      <c r="E1169" s="537"/>
      <c r="F1169" s="538" t="str">
        <f t="shared" si="46"/>
        <v>否</v>
      </c>
      <c r="G1169" s="525" t="str">
        <f t="shared" si="47"/>
        <v>项</v>
      </c>
    </row>
    <row r="1170" ht="36" customHeight="1" spans="1:7">
      <c r="A1170" s="509" t="s">
        <v>2107</v>
      </c>
      <c r="B1170" s="507" t="s">
        <v>2108</v>
      </c>
      <c r="C1170" s="542"/>
      <c r="D1170" s="542"/>
      <c r="E1170" s="537"/>
      <c r="F1170" s="538" t="str">
        <f t="shared" si="46"/>
        <v>否</v>
      </c>
      <c r="G1170" s="525" t="str">
        <f t="shared" si="47"/>
        <v>项</v>
      </c>
    </row>
    <row r="1171" ht="36" customHeight="1" spans="1:7">
      <c r="A1171" s="509" t="s">
        <v>2109</v>
      </c>
      <c r="B1171" s="507" t="s">
        <v>2110</v>
      </c>
      <c r="C1171" s="542"/>
      <c r="D1171" s="542"/>
      <c r="E1171" s="537"/>
      <c r="F1171" s="538" t="str">
        <f t="shared" si="46"/>
        <v>否</v>
      </c>
      <c r="G1171" s="525" t="str">
        <f t="shared" si="47"/>
        <v>项</v>
      </c>
    </row>
    <row r="1172" ht="36" customHeight="1" spans="1:7">
      <c r="A1172" s="509" t="s">
        <v>2111</v>
      </c>
      <c r="B1172" s="507" t="s">
        <v>2112</v>
      </c>
      <c r="C1172" s="542"/>
      <c r="D1172" s="542"/>
      <c r="E1172" s="537"/>
      <c r="F1172" s="538" t="str">
        <f t="shared" si="46"/>
        <v>否</v>
      </c>
      <c r="G1172" s="525" t="str">
        <f t="shared" si="47"/>
        <v>项</v>
      </c>
    </row>
    <row r="1173" ht="36" customHeight="1" spans="1:7">
      <c r="A1173" s="509" t="s">
        <v>2113</v>
      </c>
      <c r="B1173" s="507" t="s">
        <v>2114</v>
      </c>
      <c r="C1173" s="542"/>
      <c r="D1173" s="542"/>
      <c r="E1173" s="537"/>
      <c r="F1173" s="538" t="str">
        <f t="shared" si="46"/>
        <v>否</v>
      </c>
      <c r="G1173" s="525" t="str">
        <f t="shared" si="47"/>
        <v>项</v>
      </c>
    </row>
    <row r="1174" ht="36" customHeight="1" spans="1:7">
      <c r="A1174" s="509" t="s">
        <v>2115</v>
      </c>
      <c r="B1174" s="507" t="s">
        <v>2116</v>
      </c>
      <c r="C1174" s="542"/>
      <c r="D1174" s="542"/>
      <c r="E1174" s="537"/>
      <c r="F1174" s="538" t="str">
        <f t="shared" si="46"/>
        <v>否</v>
      </c>
      <c r="G1174" s="525" t="str">
        <f t="shared" si="47"/>
        <v>项</v>
      </c>
    </row>
    <row r="1175" ht="36" customHeight="1" spans="1:7">
      <c r="A1175" s="509" t="s">
        <v>2117</v>
      </c>
      <c r="B1175" s="507" t="s">
        <v>2118</v>
      </c>
      <c r="C1175" s="542"/>
      <c r="D1175" s="542"/>
      <c r="E1175" s="537"/>
      <c r="F1175" s="538" t="str">
        <f t="shared" si="46"/>
        <v>否</v>
      </c>
      <c r="G1175" s="525" t="str">
        <f t="shared" si="47"/>
        <v>项</v>
      </c>
    </row>
    <row r="1176" ht="36" customHeight="1" spans="1:7">
      <c r="A1176" s="509" t="s">
        <v>2119</v>
      </c>
      <c r="B1176" s="507" t="s">
        <v>2120</v>
      </c>
      <c r="C1176" s="542">
        <v>309</v>
      </c>
      <c r="D1176" s="542"/>
      <c r="E1176" s="543">
        <f>(D1176-C1176)/C1176</f>
        <v>-1</v>
      </c>
      <c r="F1176" s="538" t="str">
        <f t="shared" si="46"/>
        <v>是</v>
      </c>
      <c r="G1176" s="525" t="str">
        <f t="shared" si="47"/>
        <v>项</v>
      </c>
    </row>
    <row r="1177" ht="36" customHeight="1" spans="1:7">
      <c r="A1177" s="509" t="s">
        <v>2121</v>
      </c>
      <c r="B1177" s="507" t="s">
        <v>161</v>
      </c>
      <c r="C1177" s="542">
        <v>56</v>
      </c>
      <c r="D1177" s="542">
        <v>43</v>
      </c>
      <c r="E1177" s="543">
        <f>(D1177-C1177)/C1177</f>
        <v>-0.232142857142857</v>
      </c>
      <c r="F1177" s="538" t="str">
        <f t="shared" si="46"/>
        <v>是</v>
      </c>
      <c r="G1177" s="525" t="str">
        <f t="shared" si="47"/>
        <v>项</v>
      </c>
    </row>
    <row r="1178" ht="36" customHeight="1" spans="1:7">
      <c r="A1178" s="509" t="s">
        <v>2122</v>
      </c>
      <c r="B1178" s="507" t="s">
        <v>2123</v>
      </c>
      <c r="C1178" s="542"/>
      <c r="D1178" s="542"/>
      <c r="E1178" s="537"/>
      <c r="F1178" s="538" t="str">
        <f t="shared" si="46"/>
        <v>否</v>
      </c>
      <c r="G1178" s="525" t="str">
        <f t="shared" si="47"/>
        <v>项</v>
      </c>
    </row>
    <row r="1179" ht="36" customHeight="1" spans="1:7">
      <c r="A1179" s="534" t="s">
        <v>2124</v>
      </c>
      <c r="B1179" s="535" t="s">
        <v>2125</v>
      </c>
      <c r="C1179" s="540">
        <v>318</v>
      </c>
      <c r="D1179" s="540">
        <v>514</v>
      </c>
      <c r="E1179" s="537">
        <f>(D1179-C1179)/C1179</f>
        <v>0.616352201257862</v>
      </c>
      <c r="F1179" s="538" t="str">
        <f t="shared" si="46"/>
        <v>是</v>
      </c>
      <c r="G1179" s="525" t="str">
        <f t="shared" si="47"/>
        <v>款</v>
      </c>
    </row>
    <row r="1180" ht="36" customHeight="1" spans="1:7">
      <c r="A1180" s="509" t="s">
        <v>2126</v>
      </c>
      <c r="B1180" s="507" t="s">
        <v>143</v>
      </c>
      <c r="C1180" s="542"/>
      <c r="D1180" s="542"/>
      <c r="E1180" s="537"/>
      <c r="F1180" s="538" t="str">
        <f t="shared" si="46"/>
        <v>否</v>
      </c>
      <c r="G1180" s="525" t="str">
        <f t="shared" si="47"/>
        <v>项</v>
      </c>
    </row>
    <row r="1181" ht="36" customHeight="1" spans="1:7">
      <c r="A1181" s="509" t="s">
        <v>2127</v>
      </c>
      <c r="B1181" s="507" t="s">
        <v>145</v>
      </c>
      <c r="C1181" s="542"/>
      <c r="D1181" s="542"/>
      <c r="E1181" s="537"/>
      <c r="F1181" s="538" t="str">
        <f t="shared" si="46"/>
        <v>否</v>
      </c>
      <c r="G1181" s="525" t="str">
        <f t="shared" si="47"/>
        <v>项</v>
      </c>
    </row>
    <row r="1182" ht="36" customHeight="1" spans="1:7">
      <c r="A1182" s="509" t="s">
        <v>2128</v>
      </c>
      <c r="B1182" s="507" t="s">
        <v>147</v>
      </c>
      <c r="C1182" s="542"/>
      <c r="D1182" s="542"/>
      <c r="E1182" s="537"/>
      <c r="F1182" s="538" t="str">
        <f t="shared" si="46"/>
        <v>否</v>
      </c>
      <c r="G1182" s="525" t="str">
        <f t="shared" si="47"/>
        <v>项</v>
      </c>
    </row>
    <row r="1183" ht="36" customHeight="1" spans="1:7">
      <c r="A1183" s="509" t="s">
        <v>2129</v>
      </c>
      <c r="B1183" s="507" t="s">
        <v>2130</v>
      </c>
      <c r="C1183" s="542">
        <v>289</v>
      </c>
      <c r="D1183" s="542">
        <v>319</v>
      </c>
      <c r="E1183" s="543">
        <f>(D1183-C1183)/C1183</f>
        <v>0.103806228373702</v>
      </c>
      <c r="F1183" s="538" t="str">
        <f t="shared" si="46"/>
        <v>是</v>
      </c>
      <c r="G1183" s="525" t="str">
        <f t="shared" si="47"/>
        <v>项</v>
      </c>
    </row>
    <row r="1184" ht="36" customHeight="1" spans="1:7">
      <c r="A1184" s="509" t="s">
        <v>2131</v>
      </c>
      <c r="B1184" s="507" t="s">
        <v>2132</v>
      </c>
      <c r="C1184" s="542"/>
      <c r="D1184" s="542"/>
      <c r="E1184" s="537"/>
      <c r="F1184" s="538" t="str">
        <f t="shared" si="46"/>
        <v>否</v>
      </c>
      <c r="G1184" s="525" t="str">
        <f t="shared" si="47"/>
        <v>项</v>
      </c>
    </row>
    <row r="1185" ht="36" customHeight="1" spans="1:7">
      <c r="A1185" s="509" t="s">
        <v>2133</v>
      </c>
      <c r="B1185" s="507" t="s">
        <v>2134</v>
      </c>
      <c r="C1185" s="542"/>
      <c r="D1185" s="542"/>
      <c r="E1185" s="537"/>
      <c r="F1185" s="538" t="str">
        <f t="shared" si="46"/>
        <v>否</v>
      </c>
      <c r="G1185" s="525" t="str">
        <f t="shared" si="47"/>
        <v>项</v>
      </c>
    </row>
    <row r="1186" ht="36" customHeight="1" spans="1:7">
      <c r="A1186" s="509" t="s">
        <v>2135</v>
      </c>
      <c r="B1186" s="507" t="s">
        <v>2136</v>
      </c>
      <c r="C1186" s="542"/>
      <c r="D1186" s="542"/>
      <c r="E1186" s="537"/>
      <c r="F1186" s="538" t="str">
        <f t="shared" si="46"/>
        <v>否</v>
      </c>
      <c r="G1186" s="525" t="str">
        <f t="shared" si="47"/>
        <v>项</v>
      </c>
    </row>
    <row r="1187" ht="36" customHeight="1" spans="1:7">
      <c r="A1187" s="509" t="s">
        <v>2137</v>
      </c>
      <c r="B1187" s="507" t="s">
        <v>2138</v>
      </c>
      <c r="C1187" s="542">
        <v>29</v>
      </c>
      <c r="D1187" s="542">
        <v>195</v>
      </c>
      <c r="E1187" s="543">
        <f>(D1187-C1187)/C1187</f>
        <v>5.72413793103448</v>
      </c>
      <c r="F1187" s="538" t="str">
        <f t="shared" si="46"/>
        <v>是</v>
      </c>
      <c r="G1187" s="525" t="str">
        <f t="shared" si="47"/>
        <v>项</v>
      </c>
    </row>
    <row r="1188" ht="36" customHeight="1" spans="1:7">
      <c r="A1188" s="509" t="s">
        <v>2139</v>
      </c>
      <c r="B1188" s="507" t="s">
        <v>2140</v>
      </c>
      <c r="C1188" s="542"/>
      <c r="D1188" s="542"/>
      <c r="E1188" s="537"/>
      <c r="F1188" s="538" t="str">
        <f t="shared" si="46"/>
        <v>否</v>
      </c>
      <c r="G1188" s="525" t="str">
        <f t="shared" si="47"/>
        <v>项</v>
      </c>
    </row>
    <row r="1189" ht="36" customHeight="1" spans="1:7">
      <c r="A1189" s="509" t="s">
        <v>2141</v>
      </c>
      <c r="B1189" s="507" t="s">
        <v>2142</v>
      </c>
      <c r="C1189" s="542"/>
      <c r="D1189" s="542"/>
      <c r="E1189" s="537"/>
      <c r="F1189" s="538" t="str">
        <f t="shared" si="46"/>
        <v>否</v>
      </c>
      <c r="G1189" s="525" t="str">
        <f t="shared" si="47"/>
        <v>项</v>
      </c>
    </row>
    <row r="1190" ht="36" customHeight="1" spans="1:7">
      <c r="A1190" s="509" t="s">
        <v>2143</v>
      </c>
      <c r="B1190" s="507" t="s">
        <v>2144</v>
      </c>
      <c r="C1190" s="542"/>
      <c r="D1190" s="542"/>
      <c r="E1190" s="537"/>
      <c r="F1190" s="538" t="str">
        <f t="shared" si="46"/>
        <v>否</v>
      </c>
      <c r="G1190" s="525" t="str">
        <f t="shared" si="47"/>
        <v>项</v>
      </c>
    </row>
    <row r="1191" ht="36" customHeight="1" spans="1:7">
      <c r="A1191" s="509" t="s">
        <v>2145</v>
      </c>
      <c r="B1191" s="507" t="s">
        <v>2146</v>
      </c>
      <c r="C1191" s="542"/>
      <c r="D1191" s="542"/>
      <c r="E1191" s="537"/>
      <c r="F1191" s="538" t="str">
        <f t="shared" si="46"/>
        <v>否</v>
      </c>
      <c r="G1191" s="525" t="str">
        <f t="shared" si="47"/>
        <v>项</v>
      </c>
    </row>
    <row r="1192" ht="36" customHeight="1" spans="1:7">
      <c r="A1192" s="509" t="s">
        <v>2147</v>
      </c>
      <c r="B1192" s="507" t="s">
        <v>2148</v>
      </c>
      <c r="C1192" s="542"/>
      <c r="D1192" s="542"/>
      <c r="E1192" s="537"/>
      <c r="F1192" s="538" t="str">
        <f t="shared" si="46"/>
        <v>否</v>
      </c>
      <c r="G1192" s="525" t="str">
        <f t="shared" si="47"/>
        <v>项</v>
      </c>
    </row>
    <row r="1193" ht="36" customHeight="1" spans="1:7">
      <c r="A1193" s="509" t="s">
        <v>2149</v>
      </c>
      <c r="B1193" s="507" t="s">
        <v>2150</v>
      </c>
      <c r="C1193" s="542"/>
      <c r="D1193" s="542"/>
      <c r="E1193" s="537"/>
      <c r="F1193" s="538" t="str">
        <f t="shared" si="46"/>
        <v>否</v>
      </c>
      <c r="G1193" s="525" t="str">
        <f t="shared" si="47"/>
        <v>项</v>
      </c>
    </row>
    <row r="1194" ht="36" customHeight="1" spans="1:7">
      <c r="A1194" s="534" t="s">
        <v>2151</v>
      </c>
      <c r="B1194" s="535" t="s">
        <v>2152</v>
      </c>
      <c r="C1194" s="540"/>
      <c r="D1194" s="540"/>
      <c r="E1194" s="537"/>
      <c r="F1194" s="538" t="str">
        <f t="shared" si="46"/>
        <v>否</v>
      </c>
      <c r="G1194" s="525" t="str">
        <f t="shared" si="47"/>
        <v>款</v>
      </c>
    </row>
    <row r="1195" ht="36" customHeight="1" spans="1:7">
      <c r="A1195" s="507">
        <v>2209999</v>
      </c>
      <c r="B1195" s="507" t="s">
        <v>2153</v>
      </c>
      <c r="C1195" s="542"/>
      <c r="D1195" s="542"/>
      <c r="E1195" s="537"/>
      <c r="F1195" s="538" t="str">
        <f t="shared" si="46"/>
        <v>否</v>
      </c>
      <c r="G1195" s="525" t="str">
        <f t="shared" si="47"/>
        <v>项</v>
      </c>
    </row>
    <row r="1196" ht="36" customHeight="1" spans="1:7">
      <c r="A1196" s="535" t="s">
        <v>2154</v>
      </c>
      <c r="B1196" s="553" t="s">
        <v>525</v>
      </c>
      <c r="C1196" s="555"/>
      <c r="D1196" s="555"/>
      <c r="E1196" s="537"/>
      <c r="F1196" s="538" t="str">
        <f t="shared" si="46"/>
        <v>否</v>
      </c>
      <c r="G1196" s="525" t="str">
        <f t="shared" si="47"/>
        <v>项</v>
      </c>
    </row>
    <row r="1197" ht="36" customHeight="1" spans="1:7">
      <c r="A1197" s="534" t="s">
        <v>107</v>
      </c>
      <c r="B1197" s="535" t="s">
        <v>108</v>
      </c>
      <c r="C1197" s="540">
        <f>C1198+C1209+C1213</f>
        <v>36852</v>
      </c>
      <c r="D1197" s="540">
        <f>D1198+D1209+D1213</f>
        <v>22217</v>
      </c>
      <c r="E1197" s="537">
        <f>(D1197-C1197)/C1197</f>
        <v>-0.397129056767611</v>
      </c>
      <c r="F1197" s="538" t="str">
        <f t="shared" si="46"/>
        <v>是</v>
      </c>
      <c r="G1197" s="525" t="str">
        <f t="shared" si="47"/>
        <v>类</v>
      </c>
    </row>
    <row r="1198" ht="36" customHeight="1" spans="1:7">
      <c r="A1198" s="534" t="s">
        <v>2155</v>
      </c>
      <c r="B1198" s="535" t="s">
        <v>2156</v>
      </c>
      <c r="C1198" s="540">
        <v>29469</v>
      </c>
      <c r="D1198" s="540">
        <v>8949</v>
      </c>
      <c r="E1198" s="537">
        <f>(D1198-C1198)/C1198</f>
        <v>-0.696324951644101</v>
      </c>
      <c r="F1198" s="538" t="str">
        <f t="shared" si="46"/>
        <v>是</v>
      </c>
      <c r="G1198" s="525" t="str">
        <f t="shared" si="47"/>
        <v>款</v>
      </c>
    </row>
    <row r="1199" ht="36" customHeight="1" spans="1:7">
      <c r="A1199" s="509" t="s">
        <v>2157</v>
      </c>
      <c r="B1199" s="507" t="s">
        <v>2158</v>
      </c>
      <c r="C1199" s="542"/>
      <c r="D1199" s="542"/>
      <c r="E1199" s="537"/>
      <c r="F1199" s="538" t="str">
        <f t="shared" si="46"/>
        <v>否</v>
      </c>
      <c r="G1199" s="525" t="str">
        <f t="shared" si="47"/>
        <v>项</v>
      </c>
    </row>
    <row r="1200" ht="36" customHeight="1" spans="1:7">
      <c r="A1200" s="509" t="s">
        <v>2159</v>
      </c>
      <c r="B1200" s="507" t="s">
        <v>2160</v>
      </c>
      <c r="C1200" s="542"/>
      <c r="D1200" s="542"/>
      <c r="E1200" s="537"/>
      <c r="F1200" s="538" t="str">
        <f t="shared" si="46"/>
        <v>否</v>
      </c>
      <c r="G1200" s="525" t="str">
        <f t="shared" si="47"/>
        <v>项</v>
      </c>
    </row>
    <row r="1201" ht="36" customHeight="1" spans="1:7">
      <c r="A1201" s="509" t="s">
        <v>2161</v>
      </c>
      <c r="B1201" s="507" t="s">
        <v>2162</v>
      </c>
      <c r="C1201" s="542">
        <v>3244</v>
      </c>
      <c r="D1201" s="542">
        <v>3455</v>
      </c>
      <c r="E1201" s="543">
        <f>(D1201-C1201)/C1201</f>
        <v>0.0650431565967941</v>
      </c>
      <c r="F1201" s="538" t="str">
        <f t="shared" si="46"/>
        <v>是</v>
      </c>
      <c r="G1201" s="525" t="str">
        <f t="shared" si="47"/>
        <v>项</v>
      </c>
    </row>
    <row r="1202" ht="36" customHeight="1" spans="1:7">
      <c r="A1202" s="509" t="s">
        <v>2163</v>
      </c>
      <c r="B1202" s="507" t="s">
        <v>2164</v>
      </c>
      <c r="C1202" s="542"/>
      <c r="D1202" s="542"/>
      <c r="E1202" s="543"/>
      <c r="F1202" s="538" t="str">
        <f t="shared" si="46"/>
        <v>否</v>
      </c>
      <c r="G1202" s="525" t="str">
        <f t="shared" si="47"/>
        <v>项</v>
      </c>
    </row>
    <row r="1203" ht="36" customHeight="1" spans="1:7">
      <c r="A1203" s="509" t="s">
        <v>2165</v>
      </c>
      <c r="B1203" s="507" t="s">
        <v>2166</v>
      </c>
      <c r="C1203" s="542">
        <v>1278</v>
      </c>
      <c r="D1203" s="542">
        <v>2907</v>
      </c>
      <c r="E1203" s="543">
        <f>(D1203-C1203)/C1203</f>
        <v>1.27464788732394</v>
      </c>
      <c r="F1203" s="538" t="str">
        <f t="shared" si="46"/>
        <v>是</v>
      </c>
      <c r="G1203" s="525" t="str">
        <f t="shared" si="47"/>
        <v>项</v>
      </c>
    </row>
    <row r="1204" ht="36" customHeight="1" spans="1:7">
      <c r="A1204" s="509" t="s">
        <v>2167</v>
      </c>
      <c r="B1204" s="507" t="s">
        <v>2168</v>
      </c>
      <c r="C1204" s="542"/>
      <c r="D1204" s="542"/>
      <c r="E1204" s="543"/>
      <c r="F1204" s="538" t="str">
        <f t="shared" si="46"/>
        <v>否</v>
      </c>
      <c r="G1204" s="525" t="str">
        <f t="shared" si="47"/>
        <v>项</v>
      </c>
    </row>
    <row r="1205" ht="36" customHeight="1" spans="1:7">
      <c r="A1205" s="509" t="s">
        <v>2169</v>
      </c>
      <c r="B1205" s="507" t="s">
        <v>2170</v>
      </c>
      <c r="C1205" s="542"/>
      <c r="D1205" s="542"/>
      <c r="E1205" s="543"/>
      <c r="F1205" s="538" t="str">
        <f t="shared" si="46"/>
        <v>否</v>
      </c>
      <c r="G1205" s="525" t="str">
        <f t="shared" si="47"/>
        <v>项</v>
      </c>
    </row>
    <row r="1206" ht="36" customHeight="1" spans="1:7">
      <c r="A1206" s="509" t="s">
        <v>2171</v>
      </c>
      <c r="B1206" s="507" t="s">
        <v>2172</v>
      </c>
      <c r="C1206" s="542">
        <v>23497</v>
      </c>
      <c r="D1206" s="542">
        <v>496</v>
      </c>
      <c r="E1206" s="543">
        <f>(D1206-C1206)/C1206</f>
        <v>-0.978890922245393</v>
      </c>
      <c r="F1206" s="538" t="str">
        <f t="shared" si="46"/>
        <v>是</v>
      </c>
      <c r="G1206" s="525" t="str">
        <f t="shared" si="47"/>
        <v>项</v>
      </c>
    </row>
    <row r="1207" ht="36" customHeight="1" spans="1:7">
      <c r="A1207" s="509" t="s">
        <v>2173</v>
      </c>
      <c r="B1207" s="507" t="s">
        <v>2174</v>
      </c>
      <c r="C1207" s="542"/>
      <c r="D1207" s="542"/>
      <c r="E1207" s="543"/>
      <c r="F1207" s="538" t="str">
        <f t="shared" si="46"/>
        <v>否</v>
      </c>
      <c r="G1207" s="525" t="str">
        <f t="shared" si="47"/>
        <v>项</v>
      </c>
    </row>
    <row r="1208" ht="36" customHeight="1" spans="1:7">
      <c r="A1208" s="509" t="s">
        <v>2175</v>
      </c>
      <c r="B1208" s="507" t="s">
        <v>2176</v>
      </c>
      <c r="C1208" s="542">
        <v>1450</v>
      </c>
      <c r="D1208" s="542">
        <v>2091</v>
      </c>
      <c r="E1208" s="543">
        <f>(D1208-C1208)/C1208</f>
        <v>0.442068965517241</v>
      </c>
      <c r="F1208" s="538" t="str">
        <f t="shared" si="46"/>
        <v>是</v>
      </c>
      <c r="G1208" s="525" t="str">
        <f t="shared" si="47"/>
        <v>项</v>
      </c>
    </row>
    <row r="1209" ht="36" customHeight="1" spans="1:7">
      <c r="A1209" s="534" t="s">
        <v>2177</v>
      </c>
      <c r="B1209" s="535" t="s">
        <v>2178</v>
      </c>
      <c r="C1209" s="540">
        <v>7383</v>
      </c>
      <c r="D1209" s="540">
        <v>13268</v>
      </c>
      <c r="E1209" s="537">
        <f>(D1209-C1209)/C1209</f>
        <v>0.797101449275362</v>
      </c>
      <c r="F1209" s="538" t="str">
        <f t="shared" si="46"/>
        <v>是</v>
      </c>
      <c r="G1209" s="525" t="str">
        <f t="shared" si="47"/>
        <v>款</v>
      </c>
    </row>
    <row r="1210" ht="36" customHeight="1" spans="1:7">
      <c r="A1210" s="509" t="s">
        <v>2179</v>
      </c>
      <c r="B1210" s="507" t="s">
        <v>2180</v>
      </c>
      <c r="C1210" s="542">
        <v>7183</v>
      </c>
      <c r="D1210" s="542">
        <v>13257</v>
      </c>
      <c r="E1210" s="543">
        <f>(D1210-C1210)/C1210</f>
        <v>0.84560768481136</v>
      </c>
      <c r="F1210" s="538" t="str">
        <f t="shared" si="46"/>
        <v>是</v>
      </c>
      <c r="G1210" s="525" t="str">
        <f t="shared" si="47"/>
        <v>项</v>
      </c>
    </row>
    <row r="1211" ht="36" customHeight="1" spans="1:7">
      <c r="A1211" s="509" t="s">
        <v>2181</v>
      </c>
      <c r="B1211" s="507" t="s">
        <v>2182</v>
      </c>
      <c r="C1211" s="542"/>
      <c r="D1211" s="542"/>
      <c r="E1211" s="537"/>
      <c r="F1211" s="538" t="str">
        <f t="shared" si="46"/>
        <v>否</v>
      </c>
      <c r="G1211" s="525" t="str">
        <f t="shared" si="47"/>
        <v>项</v>
      </c>
    </row>
    <row r="1212" ht="36" customHeight="1" spans="1:7">
      <c r="A1212" s="509" t="s">
        <v>2183</v>
      </c>
      <c r="B1212" s="507" t="s">
        <v>2184</v>
      </c>
      <c r="C1212" s="542">
        <v>200</v>
      </c>
      <c r="D1212" s="542">
        <v>11</v>
      </c>
      <c r="E1212" s="543">
        <f>(D1212-C1212)/C1212</f>
        <v>-0.945</v>
      </c>
      <c r="F1212" s="538" t="str">
        <f t="shared" si="46"/>
        <v>是</v>
      </c>
      <c r="G1212" s="525" t="str">
        <f t="shared" si="47"/>
        <v>项</v>
      </c>
    </row>
    <row r="1213" ht="36" customHeight="1" spans="1:7">
      <c r="A1213" s="534" t="s">
        <v>2185</v>
      </c>
      <c r="B1213" s="535" t="s">
        <v>2186</v>
      </c>
      <c r="C1213" s="540"/>
      <c r="D1213" s="540"/>
      <c r="E1213" s="537"/>
      <c r="F1213" s="538" t="str">
        <f t="shared" si="46"/>
        <v>否</v>
      </c>
      <c r="G1213" s="525" t="str">
        <f t="shared" si="47"/>
        <v>款</v>
      </c>
    </row>
    <row r="1214" ht="36" customHeight="1" spans="1:7">
      <c r="A1214" s="509" t="s">
        <v>2187</v>
      </c>
      <c r="B1214" s="507" t="s">
        <v>2188</v>
      </c>
      <c r="C1214" s="542"/>
      <c r="D1214" s="542"/>
      <c r="E1214" s="537"/>
      <c r="F1214" s="538" t="str">
        <f t="shared" si="46"/>
        <v>否</v>
      </c>
      <c r="G1214" s="525" t="str">
        <f t="shared" si="47"/>
        <v>项</v>
      </c>
    </row>
    <row r="1215" ht="36" customHeight="1" spans="1:7">
      <c r="A1215" s="509" t="s">
        <v>2189</v>
      </c>
      <c r="B1215" s="507" t="s">
        <v>2190</v>
      </c>
      <c r="C1215" s="542"/>
      <c r="D1215" s="542"/>
      <c r="E1215" s="537"/>
      <c r="F1215" s="538" t="str">
        <f t="shared" si="46"/>
        <v>否</v>
      </c>
      <c r="G1215" s="525" t="str">
        <f t="shared" si="47"/>
        <v>项</v>
      </c>
    </row>
    <row r="1216" ht="36" customHeight="1" spans="1:7">
      <c r="A1216" s="509" t="s">
        <v>2191</v>
      </c>
      <c r="B1216" s="507" t="s">
        <v>2192</v>
      </c>
      <c r="C1216" s="542"/>
      <c r="D1216" s="542"/>
      <c r="E1216" s="537"/>
      <c r="F1216" s="538" t="str">
        <f t="shared" ref="F1216:F1279" si="48">IF(LEN(A1216)=3,"是",IF(B1216&lt;&gt;"",IF(SUM(C1216:D1216)&lt;&gt;0,"是","否"),"是"))</f>
        <v>否</v>
      </c>
      <c r="G1216" s="525" t="str">
        <f t="shared" ref="G1216:G1279" si="49">IF(LEN(A1216)=3,"类",IF(LEN(A1216)=5,"款","项"))</f>
        <v>项</v>
      </c>
    </row>
    <row r="1217" ht="36" customHeight="1" spans="1:7">
      <c r="A1217" s="552" t="s">
        <v>2193</v>
      </c>
      <c r="B1217" s="553" t="s">
        <v>525</v>
      </c>
      <c r="C1217" s="555"/>
      <c r="D1217" s="555"/>
      <c r="E1217" s="537"/>
      <c r="F1217" s="538" t="str">
        <f t="shared" si="48"/>
        <v>否</v>
      </c>
      <c r="G1217" s="525" t="str">
        <f t="shared" si="49"/>
        <v>项</v>
      </c>
    </row>
    <row r="1218" ht="36" customHeight="1" spans="1:7">
      <c r="A1218" s="534" t="s">
        <v>109</v>
      </c>
      <c r="B1218" s="535" t="s">
        <v>110</v>
      </c>
      <c r="C1218" s="540">
        <f>C1219+C1237+C1251+C1257+C1263</f>
        <v>494</v>
      </c>
      <c r="D1218" s="540">
        <f>D1219+D1237+D1251+D1257+D1263</f>
        <v>654</v>
      </c>
      <c r="E1218" s="537">
        <f>(D1218-C1218)/C1218</f>
        <v>0.323886639676113</v>
      </c>
      <c r="F1218" s="538" t="str">
        <f t="shared" si="48"/>
        <v>是</v>
      </c>
      <c r="G1218" s="525" t="str">
        <f t="shared" si="49"/>
        <v>类</v>
      </c>
    </row>
    <row r="1219" ht="36" customHeight="1" spans="1:7">
      <c r="A1219" s="534" t="s">
        <v>2194</v>
      </c>
      <c r="B1219" s="535" t="s">
        <v>2195</v>
      </c>
      <c r="C1219" s="540">
        <v>494</v>
      </c>
      <c r="D1219" s="540">
        <v>654</v>
      </c>
      <c r="E1219" s="537">
        <f>(D1219-C1219)/C1219</f>
        <v>0.323886639676113</v>
      </c>
      <c r="F1219" s="538" t="str">
        <f t="shared" si="48"/>
        <v>是</v>
      </c>
      <c r="G1219" s="525" t="str">
        <f t="shared" si="49"/>
        <v>款</v>
      </c>
    </row>
    <row r="1220" ht="36" customHeight="1" spans="1:7">
      <c r="A1220" s="509" t="s">
        <v>2196</v>
      </c>
      <c r="B1220" s="507" t="s">
        <v>143</v>
      </c>
      <c r="C1220" s="542"/>
      <c r="D1220" s="542"/>
      <c r="E1220" s="537"/>
      <c r="F1220" s="538" t="str">
        <f t="shared" si="48"/>
        <v>否</v>
      </c>
      <c r="G1220" s="525" t="str">
        <f t="shared" si="49"/>
        <v>项</v>
      </c>
    </row>
    <row r="1221" ht="36" customHeight="1" spans="1:7">
      <c r="A1221" s="509" t="s">
        <v>2197</v>
      </c>
      <c r="B1221" s="507" t="s">
        <v>145</v>
      </c>
      <c r="C1221" s="542"/>
      <c r="D1221" s="542"/>
      <c r="E1221" s="537"/>
      <c r="F1221" s="538" t="str">
        <f t="shared" si="48"/>
        <v>否</v>
      </c>
      <c r="G1221" s="525" t="str">
        <f t="shared" si="49"/>
        <v>项</v>
      </c>
    </row>
    <row r="1222" ht="36" customHeight="1" spans="1:7">
      <c r="A1222" s="509" t="s">
        <v>2198</v>
      </c>
      <c r="B1222" s="507" t="s">
        <v>147</v>
      </c>
      <c r="C1222" s="542"/>
      <c r="D1222" s="542"/>
      <c r="E1222" s="537"/>
      <c r="F1222" s="538" t="str">
        <f t="shared" si="48"/>
        <v>否</v>
      </c>
      <c r="G1222" s="525" t="str">
        <f t="shared" si="49"/>
        <v>项</v>
      </c>
    </row>
    <row r="1223" ht="36" customHeight="1" spans="1:7">
      <c r="A1223" s="509" t="s">
        <v>2199</v>
      </c>
      <c r="B1223" s="507" t="s">
        <v>2200</v>
      </c>
      <c r="C1223" s="542"/>
      <c r="D1223" s="542"/>
      <c r="E1223" s="537"/>
      <c r="F1223" s="538" t="str">
        <f t="shared" si="48"/>
        <v>否</v>
      </c>
      <c r="G1223" s="525" t="str">
        <f t="shared" si="49"/>
        <v>项</v>
      </c>
    </row>
    <row r="1224" ht="36" customHeight="1" spans="1:7">
      <c r="A1224" s="509" t="s">
        <v>2201</v>
      </c>
      <c r="B1224" s="507" t="s">
        <v>2202</v>
      </c>
      <c r="C1224" s="542"/>
      <c r="D1224" s="542"/>
      <c r="E1224" s="537"/>
      <c r="F1224" s="538" t="str">
        <f t="shared" si="48"/>
        <v>否</v>
      </c>
      <c r="G1224" s="525" t="str">
        <f t="shared" si="49"/>
        <v>项</v>
      </c>
    </row>
    <row r="1225" ht="36" customHeight="1" spans="1:7">
      <c r="A1225" s="509" t="s">
        <v>2203</v>
      </c>
      <c r="B1225" s="507" t="s">
        <v>2204</v>
      </c>
      <c r="C1225" s="542"/>
      <c r="D1225" s="542">
        <v>215</v>
      </c>
      <c r="E1225" s="537"/>
      <c r="F1225" s="538" t="str">
        <f t="shared" si="48"/>
        <v>是</v>
      </c>
      <c r="G1225" s="525" t="str">
        <f t="shared" si="49"/>
        <v>项</v>
      </c>
    </row>
    <row r="1226" ht="36" customHeight="1" spans="1:7">
      <c r="A1226" s="509" t="s">
        <v>2205</v>
      </c>
      <c r="B1226" s="507" t="s">
        <v>2206</v>
      </c>
      <c r="C1226" s="542"/>
      <c r="D1226" s="542"/>
      <c r="E1226" s="537"/>
      <c r="F1226" s="538" t="str">
        <f t="shared" si="48"/>
        <v>否</v>
      </c>
      <c r="G1226" s="525" t="str">
        <f t="shared" si="49"/>
        <v>项</v>
      </c>
    </row>
    <row r="1227" ht="36" customHeight="1" spans="1:7">
      <c r="A1227" s="509" t="s">
        <v>2207</v>
      </c>
      <c r="B1227" s="507" t="s">
        <v>2208</v>
      </c>
      <c r="C1227" s="542">
        <v>15</v>
      </c>
      <c r="D1227" s="542">
        <v>14</v>
      </c>
      <c r="E1227" s="543">
        <f>(D1227-C1227)/C1227</f>
        <v>-0.0666666666666667</v>
      </c>
      <c r="F1227" s="538" t="str">
        <f t="shared" si="48"/>
        <v>是</v>
      </c>
      <c r="G1227" s="525" t="str">
        <f t="shared" si="49"/>
        <v>项</v>
      </c>
    </row>
    <row r="1228" ht="36" customHeight="1" spans="1:7">
      <c r="A1228" s="509" t="s">
        <v>2209</v>
      </c>
      <c r="B1228" s="507" t="s">
        <v>2210</v>
      </c>
      <c r="C1228" s="542"/>
      <c r="D1228" s="542"/>
      <c r="E1228" s="537"/>
      <c r="F1228" s="538" t="str">
        <f t="shared" si="48"/>
        <v>否</v>
      </c>
      <c r="G1228" s="525" t="str">
        <f t="shared" si="49"/>
        <v>项</v>
      </c>
    </row>
    <row r="1229" ht="36" customHeight="1" spans="1:7">
      <c r="A1229" s="509" t="s">
        <v>2211</v>
      </c>
      <c r="B1229" s="507" t="s">
        <v>2212</v>
      </c>
      <c r="C1229" s="542"/>
      <c r="D1229" s="542"/>
      <c r="E1229" s="537"/>
      <c r="F1229" s="538" t="str">
        <f t="shared" si="48"/>
        <v>否</v>
      </c>
      <c r="G1229" s="525" t="str">
        <f t="shared" si="49"/>
        <v>项</v>
      </c>
    </row>
    <row r="1230" ht="36" customHeight="1" spans="1:7">
      <c r="A1230" s="509" t="s">
        <v>2213</v>
      </c>
      <c r="B1230" s="507" t="s">
        <v>2214</v>
      </c>
      <c r="C1230" s="542">
        <v>479</v>
      </c>
      <c r="D1230" s="542">
        <v>425</v>
      </c>
      <c r="E1230" s="543">
        <f>(D1230-C1230)/C1230</f>
        <v>-0.112734864300626</v>
      </c>
      <c r="F1230" s="538" t="str">
        <f t="shared" si="48"/>
        <v>是</v>
      </c>
      <c r="G1230" s="525" t="str">
        <f t="shared" si="49"/>
        <v>项</v>
      </c>
    </row>
    <row r="1231" ht="36" customHeight="1" spans="1:7">
      <c r="A1231" s="509" t="s">
        <v>2215</v>
      </c>
      <c r="B1231" s="507" t="s">
        <v>2216</v>
      </c>
      <c r="C1231" s="542"/>
      <c r="D1231" s="542"/>
      <c r="E1231" s="537"/>
      <c r="F1231" s="538" t="str">
        <f t="shared" si="48"/>
        <v>否</v>
      </c>
      <c r="G1231" s="525" t="str">
        <f t="shared" si="49"/>
        <v>项</v>
      </c>
    </row>
    <row r="1232" ht="36" customHeight="1" spans="1:7">
      <c r="A1232" s="547">
        <v>2220119</v>
      </c>
      <c r="B1232" s="564" t="s">
        <v>2217</v>
      </c>
      <c r="C1232" s="542"/>
      <c r="D1232" s="542"/>
      <c r="E1232" s="537"/>
      <c r="F1232" s="538" t="str">
        <f t="shared" si="48"/>
        <v>否</v>
      </c>
      <c r="G1232" s="525" t="str">
        <f t="shared" si="49"/>
        <v>项</v>
      </c>
    </row>
    <row r="1233" ht="36" customHeight="1" spans="1:7">
      <c r="A1233" s="547">
        <v>2220120</v>
      </c>
      <c r="B1233" s="564" t="s">
        <v>2218</v>
      </c>
      <c r="C1233" s="542"/>
      <c r="D1233" s="542"/>
      <c r="E1233" s="537"/>
      <c r="F1233" s="538" t="str">
        <f t="shared" si="48"/>
        <v>否</v>
      </c>
      <c r="G1233" s="525" t="str">
        <f t="shared" si="49"/>
        <v>项</v>
      </c>
    </row>
    <row r="1234" ht="36" customHeight="1" spans="1:7">
      <c r="A1234" s="547">
        <v>2220121</v>
      </c>
      <c r="B1234" s="564" t="s">
        <v>2219</v>
      </c>
      <c r="C1234" s="542"/>
      <c r="D1234" s="542"/>
      <c r="E1234" s="537"/>
      <c r="F1234" s="538" t="str">
        <f t="shared" si="48"/>
        <v>否</v>
      </c>
      <c r="G1234" s="525" t="str">
        <f t="shared" si="49"/>
        <v>项</v>
      </c>
    </row>
    <row r="1235" ht="36" customHeight="1" spans="1:7">
      <c r="A1235" s="509" t="s">
        <v>2220</v>
      </c>
      <c r="B1235" s="507" t="s">
        <v>161</v>
      </c>
      <c r="C1235" s="542"/>
      <c r="D1235" s="542"/>
      <c r="E1235" s="537"/>
      <c r="F1235" s="538" t="str">
        <f t="shared" si="48"/>
        <v>否</v>
      </c>
      <c r="G1235" s="525" t="str">
        <f t="shared" si="49"/>
        <v>项</v>
      </c>
    </row>
    <row r="1236" ht="36" customHeight="1" spans="1:7">
      <c r="A1236" s="509" t="s">
        <v>2221</v>
      </c>
      <c r="B1236" s="507" t="s">
        <v>2222</v>
      </c>
      <c r="C1236" s="542"/>
      <c r="D1236" s="542"/>
      <c r="E1236" s="537"/>
      <c r="F1236" s="538" t="str">
        <f t="shared" si="48"/>
        <v>否</v>
      </c>
      <c r="G1236" s="525" t="str">
        <f t="shared" si="49"/>
        <v>项</v>
      </c>
    </row>
    <row r="1237" ht="36" customHeight="1" spans="1:7">
      <c r="A1237" s="534" t="s">
        <v>2223</v>
      </c>
      <c r="B1237" s="535" t="s">
        <v>2224</v>
      </c>
      <c r="C1237" s="540"/>
      <c r="D1237" s="540"/>
      <c r="E1237" s="537"/>
      <c r="F1237" s="538" t="str">
        <f t="shared" si="48"/>
        <v>否</v>
      </c>
      <c r="G1237" s="525" t="str">
        <f t="shared" si="49"/>
        <v>款</v>
      </c>
    </row>
    <row r="1238" ht="36" customHeight="1" spans="1:7">
      <c r="A1238" s="509" t="s">
        <v>2225</v>
      </c>
      <c r="B1238" s="507" t="s">
        <v>143</v>
      </c>
      <c r="C1238" s="542"/>
      <c r="D1238" s="542"/>
      <c r="E1238" s="537"/>
      <c r="F1238" s="538" t="str">
        <f t="shared" si="48"/>
        <v>否</v>
      </c>
      <c r="G1238" s="525" t="str">
        <f t="shared" si="49"/>
        <v>项</v>
      </c>
    </row>
    <row r="1239" ht="36" customHeight="1" spans="1:7">
      <c r="A1239" s="509" t="s">
        <v>2226</v>
      </c>
      <c r="B1239" s="507" t="s">
        <v>145</v>
      </c>
      <c r="C1239" s="542"/>
      <c r="D1239" s="542"/>
      <c r="E1239" s="537"/>
      <c r="F1239" s="538" t="str">
        <f t="shared" si="48"/>
        <v>否</v>
      </c>
      <c r="G1239" s="525" t="str">
        <f t="shared" si="49"/>
        <v>项</v>
      </c>
    </row>
    <row r="1240" ht="36" customHeight="1" spans="1:7">
      <c r="A1240" s="509" t="s">
        <v>2227</v>
      </c>
      <c r="B1240" s="507" t="s">
        <v>147</v>
      </c>
      <c r="C1240" s="542"/>
      <c r="D1240" s="542"/>
      <c r="E1240" s="537"/>
      <c r="F1240" s="538" t="str">
        <f t="shared" si="48"/>
        <v>否</v>
      </c>
      <c r="G1240" s="525" t="str">
        <f t="shared" si="49"/>
        <v>项</v>
      </c>
    </row>
    <row r="1241" ht="36" customHeight="1" spans="1:7">
      <c r="A1241" s="509" t="s">
        <v>2228</v>
      </c>
      <c r="B1241" s="507" t="s">
        <v>2229</v>
      </c>
      <c r="C1241" s="542"/>
      <c r="D1241" s="542"/>
      <c r="E1241" s="537"/>
      <c r="F1241" s="538" t="str">
        <f t="shared" si="48"/>
        <v>否</v>
      </c>
      <c r="G1241" s="525" t="str">
        <f t="shared" si="49"/>
        <v>项</v>
      </c>
    </row>
    <row r="1242" ht="36" customHeight="1" spans="1:7">
      <c r="A1242" s="509" t="s">
        <v>2230</v>
      </c>
      <c r="B1242" s="507" t="s">
        <v>2231</v>
      </c>
      <c r="C1242" s="542"/>
      <c r="D1242" s="542"/>
      <c r="E1242" s="537"/>
      <c r="F1242" s="538" t="str">
        <f t="shared" si="48"/>
        <v>否</v>
      </c>
      <c r="G1242" s="525" t="str">
        <f t="shared" si="49"/>
        <v>项</v>
      </c>
    </row>
    <row r="1243" ht="36" customHeight="1" spans="1:7">
      <c r="A1243" s="509" t="s">
        <v>2232</v>
      </c>
      <c r="B1243" s="507" t="s">
        <v>2233</v>
      </c>
      <c r="C1243" s="542"/>
      <c r="D1243" s="542"/>
      <c r="E1243" s="537"/>
      <c r="F1243" s="538" t="str">
        <f t="shared" si="48"/>
        <v>否</v>
      </c>
      <c r="G1243" s="525" t="str">
        <f t="shared" si="49"/>
        <v>项</v>
      </c>
    </row>
    <row r="1244" ht="36" customHeight="1" spans="1:7">
      <c r="A1244" s="509" t="s">
        <v>2234</v>
      </c>
      <c r="B1244" s="507" t="s">
        <v>2235</v>
      </c>
      <c r="C1244" s="542"/>
      <c r="D1244" s="542"/>
      <c r="E1244" s="537"/>
      <c r="F1244" s="538" t="str">
        <f t="shared" si="48"/>
        <v>否</v>
      </c>
      <c r="G1244" s="525" t="str">
        <f t="shared" si="49"/>
        <v>项</v>
      </c>
    </row>
    <row r="1245" ht="36" customHeight="1" spans="1:7">
      <c r="A1245" s="509" t="s">
        <v>2236</v>
      </c>
      <c r="B1245" s="507" t="s">
        <v>2237</v>
      </c>
      <c r="C1245" s="542"/>
      <c r="D1245" s="542"/>
      <c r="E1245" s="537"/>
      <c r="F1245" s="538" t="str">
        <f t="shared" si="48"/>
        <v>否</v>
      </c>
      <c r="G1245" s="525" t="str">
        <f t="shared" si="49"/>
        <v>项</v>
      </c>
    </row>
    <row r="1246" ht="36" customHeight="1" spans="1:7">
      <c r="A1246" s="509" t="s">
        <v>2238</v>
      </c>
      <c r="B1246" s="507" t="s">
        <v>2239</v>
      </c>
      <c r="C1246" s="542"/>
      <c r="D1246" s="542"/>
      <c r="E1246" s="537"/>
      <c r="F1246" s="538" t="str">
        <f t="shared" si="48"/>
        <v>否</v>
      </c>
      <c r="G1246" s="525" t="str">
        <f t="shared" si="49"/>
        <v>项</v>
      </c>
    </row>
    <row r="1247" ht="36" customHeight="1" spans="1:7">
      <c r="A1247" s="509" t="s">
        <v>2240</v>
      </c>
      <c r="B1247" s="507" t="s">
        <v>2241</v>
      </c>
      <c r="C1247" s="542"/>
      <c r="D1247" s="542"/>
      <c r="E1247" s="537"/>
      <c r="F1247" s="538" t="str">
        <f t="shared" si="48"/>
        <v>否</v>
      </c>
      <c r="G1247" s="525" t="str">
        <f t="shared" si="49"/>
        <v>项</v>
      </c>
    </row>
    <row r="1248" ht="36" customHeight="1" spans="1:7">
      <c r="A1248" s="509" t="s">
        <v>2242</v>
      </c>
      <c r="B1248" s="507" t="s">
        <v>2243</v>
      </c>
      <c r="C1248" s="542"/>
      <c r="D1248" s="542"/>
      <c r="E1248" s="537"/>
      <c r="F1248" s="538" t="str">
        <f t="shared" si="48"/>
        <v>否</v>
      </c>
      <c r="G1248" s="525" t="str">
        <f t="shared" si="49"/>
        <v>项</v>
      </c>
    </row>
    <row r="1249" ht="36" customHeight="1" spans="1:7">
      <c r="A1249" s="509" t="s">
        <v>2244</v>
      </c>
      <c r="B1249" s="507" t="s">
        <v>161</v>
      </c>
      <c r="C1249" s="542"/>
      <c r="D1249" s="542"/>
      <c r="E1249" s="537"/>
      <c r="F1249" s="538" t="str">
        <f t="shared" si="48"/>
        <v>否</v>
      </c>
      <c r="G1249" s="525" t="str">
        <f t="shared" si="49"/>
        <v>项</v>
      </c>
    </row>
    <row r="1250" ht="36" customHeight="1" spans="1:7">
      <c r="A1250" s="509" t="s">
        <v>2245</v>
      </c>
      <c r="B1250" s="507" t="s">
        <v>2246</v>
      </c>
      <c r="C1250" s="542"/>
      <c r="D1250" s="542"/>
      <c r="E1250" s="537"/>
      <c r="F1250" s="538" t="str">
        <f t="shared" si="48"/>
        <v>否</v>
      </c>
      <c r="G1250" s="525" t="str">
        <f t="shared" si="49"/>
        <v>项</v>
      </c>
    </row>
    <row r="1251" ht="36" customHeight="1" spans="1:7">
      <c r="A1251" s="534" t="s">
        <v>2247</v>
      </c>
      <c r="B1251" s="535" t="s">
        <v>2248</v>
      </c>
      <c r="C1251" s="540"/>
      <c r="D1251" s="540"/>
      <c r="E1251" s="537"/>
      <c r="F1251" s="538" t="str">
        <f t="shared" si="48"/>
        <v>否</v>
      </c>
      <c r="G1251" s="525" t="str">
        <f t="shared" si="49"/>
        <v>款</v>
      </c>
    </row>
    <row r="1252" ht="36" customHeight="1" spans="1:7">
      <c r="A1252" s="509" t="s">
        <v>2249</v>
      </c>
      <c r="B1252" s="507" t="s">
        <v>2250</v>
      </c>
      <c r="C1252" s="542"/>
      <c r="D1252" s="542"/>
      <c r="E1252" s="537"/>
      <c r="F1252" s="538" t="str">
        <f t="shared" si="48"/>
        <v>否</v>
      </c>
      <c r="G1252" s="525" t="str">
        <f t="shared" si="49"/>
        <v>项</v>
      </c>
    </row>
    <row r="1253" ht="36" customHeight="1" spans="1:7">
      <c r="A1253" s="509" t="s">
        <v>2251</v>
      </c>
      <c r="B1253" s="507" t="s">
        <v>2252</v>
      </c>
      <c r="C1253" s="542"/>
      <c r="D1253" s="542"/>
      <c r="E1253" s="537"/>
      <c r="F1253" s="538" t="str">
        <f t="shared" si="48"/>
        <v>否</v>
      </c>
      <c r="G1253" s="525" t="str">
        <f t="shared" si="49"/>
        <v>项</v>
      </c>
    </row>
    <row r="1254" ht="36" customHeight="1" spans="1:7">
      <c r="A1254" s="509" t="s">
        <v>2253</v>
      </c>
      <c r="B1254" s="507" t="s">
        <v>2254</v>
      </c>
      <c r="C1254" s="542"/>
      <c r="D1254" s="542"/>
      <c r="E1254" s="537"/>
      <c r="F1254" s="538" t="str">
        <f t="shared" si="48"/>
        <v>否</v>
      </c>
      <c r="G1254" s="525" t="str">
        <f t="shared" si="49"/>
        <v>项</v>
      </c>
    </row>
    <row r="1255" ht="36" customHeight="1" spans="1:7">
      <c r="A1255" s="547">
        <v>2220305</v>
      </c>
      <c r="B1255" s="564" t="s">
        <v>2255</v>
      </c>
      <c r="C1255" s="542"/>
      <c r="D1255" s="542"/>
      <c r="E1255" s="537"/>
      <c r="F1255" s="538" t="str">
        <f t="shared" si="48"/>
        <v>否</v>
      </c>
      <c r="G1255" s="525" t="str">
        <f t="shared" si="49"/>
        <v>项</v>
      </c>
    </row>
    <row r="1256" ht="36" customHeight="1" spans="1:7">
      <c r="A1256" s="509" t="s">
        <v>2256</v>
      </c>
      <c r="B1256" s="507" t="s">
        <v>2257</v>
      </c>
      <c r="C1256" s="542"/>
      <c r="D1256" s="542"/>
      <c r="E1256" s="537"/>
      <c r="F1256" s="538" t="str">
        <f t="shared" si="48"/>
        <v>否</v>
      </c>
      <c r="G1256" s="525" t="str">
        <f t="shared" si="49"/>
        <v>项</v>
      </c>
    </row>
    <row r="1257" ht="36" customHeight="1" spans="1:7">
      <c r="A1257" s="534" t="s">
        <v>2258</v>
      </c>
      <c r="B1257" s="535" t="s">
        <v>2259</v>
      </c>
      <c r="C1257" s="540"/>
      <c r="D1257" s="540"/>
      <c r="E1257" s="537"/>
      <c r="F1257" s="538" t="str">
        <f t="shared" si="48"/>
        <v>否</v>
      </c>
      <c r="G1257" s="525" t="str">
        <f t="shared" si="49"/>
        <v>款</v>
      </c>
    </row>
    <row r="1258" ht="36" customHeight="1" spans="1:7">
      <c r="A1258" s="509" t="s">
        <v>2260</v>
      </c>
      <c r="B1258" s="507" t="s">
        <v>2261</v>
      </c>
      <c r="C1258" s="542"/>
      <c r="D1258" s="542"/>
      <c r="E1258" s="537"/>
      <c r="F1258" s="538" t="str">
        <f t="shared" si="48"/>
        <v>否</v>
      </c>
      <c r="G1258" s="525" t="str">
        <f t="shared" si="49"/>
        <v>项</v>
      </c>
    </row>
    <row r="1259" ht="36" customHeight="1" spans="1:7">
      <c r="A1259" s="509" t="s">
        <v>2262</v>
      </c>
      <c r="B1259" s="507" t="s">
        <v>2263</v>
      </c>
      <c r="C1259" s="542"/>
      <c r="D1259" s="542"/>
      <c r="E1259" s="537"/>
      <c r="F1259" s="538" t="str">
        <f t="shared" si="48"/>
        <v>否</v>
      </c>
      <c r="G1259" s="525" t="str">
        <f t="shared" si="49"/>
        <v>项</v>
      </c>
    </row>
    <row r="1260" ht="36" customHeight="1" spans="1:7">
      <c r="A1260" s="509" t="s">
        <v>2264</v>
      </c>
      <c r="B1260" s="507" t="s">
        <v>2265</v>
      </c>
      <c r="C1260" s="542"/>
      <c r="D1260" s="542"/>
      <c r="E1260" s="537"/>
      <c r="F1260" s="538" t="str">
        <f t="shared" si="48"/>
        <v>否</v>
      </c>
      <c r="G1260" s="525" t="str">
        <f t="shared" si="49"/>
        <v>项</v>
      </c>
    </row>
    <row r="1261" ht="36" customHeight="1" spans="1:7">
      <c r="A1261" s="509" t="s">
        <v>2266</v>
      </c>
      <c r="B1261" s="507" t="s">
        <v>2267</v>
      </c>
      <c r="C1261" s="542"/>
      <c r="D1261" s="542"/>
      <c r="E1261" s="537"/>
      <c r="F1261" s="538" t="str">
        <f t="shared" si="48"/>
        <v>否</v>
      </c>
      <c r="G1261" s="525" t="str">
        <f t="shared" si="49"/>
        <v>项</v>
      </c>
    </row>
    <row r="1262" ht="36" customHeight="1" spans="1:7">
      <c r="A1262" s="509" t="s">
        <v>2268</v>
      </c>
      <c r="B1262" s="507" t="s">
        <v>2269</v>
      </c>
      <c r="C1262" s="542"/>
      <c r="D1262" s="542"/>
      <c r="E1262" s="537"/>
      <c r="F1262" s="538" t="str">
        <f t="shared" si="48"/>
        <v>否</v>
      </c>
      <c r="G1262" s="525" t="str">
        <f t="shared" si="49"/>
        <v>项</v>
      </c>
    </row>
    <row r="1263" ht="36" customHeight="1" spans="1:7">
      <c r="A1263" s="534" t="s">
        <v>2270</v>
      </c>
      <c r="B1263" s="535" t="s">
        <v>2271</v>
      </c>
      <c r="C1263" s="540"/>
      <c r="D1263" s="540"/>
      <c r="E1263" s="537"/>
      <c r="F1263" s="538" t="str">
        <f t="shared" si="48"/>
        <v>否</v>
      </c>
      <c r="G1263" s="525" t="str">
        <f t="shared" si="49"/>
        <v>款</v>
      </c>
    </row>
    <row r="1264" ht="36" customHeight="1" spans="1:7">
      <c r="A1264" s="509" t="s">
        <v>2272</v>
      </c>
      <c r="B1264" s="507" t="s">
        <v>2273</v>
      </c>
      <c r="C1264" s="542"/>
      <c r="D1264" s="542"/>
      <c r="E1264" s="537"/>
      <c r="F1264" s="538" t="str">
        <f t="shared" si="48"/>
        <v>否</v>
      </c>
      <c r="G1264" s="525" t="str">
        <f t="shared" si="49"/>
        <v>项</v>
      </c>
    </row>
    <row r="1265" ht="36" customHeight="1" spans="1:7">
      <c r="A1265" s="509" t="s">
        <v>2274</v>
      </c>
      <c r="B1265" s="507" t="s">
        <v>2275</v>
      </c>
      <c r="C1265" s="542"/>
      <c r="D1265" s="542"/>
      <c r="E1265" s="537"/>
      <c r="F1265" s="538" t="str">
        <f t="shared" si="48"/>
        <v>否</v>
      </c>
      <c r="G1265" s="525" t="str">
        <f t="shared" si="49"/>
        <v>项</v>
      </c>
    </row>
    <row r="1266" ht="36" customHeight="1" spans="1:7">
      <c r="A1266" s="509" t="s">
        <v>2276</v>
      </c>
      <c r="B1266" s="507" t="s">
        <v>2277</v>
      </c>
      <c r="C1266" s="542"/>
      <c r="D1266" s="542"/>
      <c r="E1266" s="537"/>
      <c r="F1266" s="538" t="str">
        <f t="shared" si="48"/>
        <v>否</v>
      </c>
      <c r="G1266" s="525" t="str">
        <f t="shared" si="49"/>
        <v>项</v>
      </c>
    </row>
    <row r="1267" ht="36" customHeight="1" spans="1:7">
      <c r="A1267" s="509" t="s">
        <v>2278</v>
      </c>
      <c r="B1267" s="507" t="s">
        <v>2279</v>
      </c>
      <c r="C1267" s="542"/>
      <c r="D1267" s="542"/>
      <c r="E1267" s="537"/>
      <c r="F1267" s="538" t="str">
        <f t="shared" si="48"/>
        <v>否</v>
      </c>
      <c r="G1267" s="525" t="str">
        <f t="shared" si="49"/>
        <v>项</v>
      </c>
    </row>
    <row r="1268" ht="36" customHeight="1" spans="1:7">
      <c r="A1268" s="509" t="s">
        <v>2280</v>
      </c>
      <c r="B1268" s="507" t="s">
        <v>2281</v>
      </c>
      <c r="C1268" s="542"/>
      <c r="D1268" s="542"/>
      <c r="E1268" s="537"/>
      <c r="F1268" s="538" t="str">
        <f t="shared" si="48"/>
        <v>否</v>
      </c>
      <c r="G1268" s="525" t="str">
        <f t="shared" si="49"/>
        <v>项</v>
      </c>
    </row>
    <row r="1269" ht="36" customHeight="1" spans="1:7">
      <c r="A1269" s="509" t="s">
        <v>2282</v>
      </c>
      <c r="B1269" s="507" t="s">
        <v>2283</v>
      </c>
      <c r="C1269" s="542"/>
      <c r="D1269" s="542"/>
      <c r="E1269" s="537"/>
      <c r="F1269" s="538" t="str">
        <f t="shared" si="48"/>
        <v>否</v>
      </c>
      <c r="G1269" s="525" t="str">
        <f t="shared" si="49"/>
        <v>项</v>
      </c>
    </row>
    <row r="1270" ht="36" customHeight="1" spans="1:7">
      <c r="A1270" s="509" t="s">
        <v>2284</v>
      </c>
      <c r="B1270" s="507" t="s">
        <v>2285</v>
      </c>
      <c r="C1270" s="542"/>
      <c r="D1270" s="542"/>
      <c r="E1270" s="537"/>
      <c r="F1270" s="538" t="str">
        <f t="shared" si="48"/>
        <v>否</v>
      </c>
      <c r="G1270" s="525" t="str">
        <f t="shared" si="49"/>
        <v>项</v>
      </c>
    </row>
    <row r="1271" ht="36" customHeight="1" spans="1:7">
      <c r="A1271" s="509" t="s">
        <v>2286</v>
      </c>
      <c r="B1271" s="507" t="s">
        <v>2287</v>
      </c>
      <c r="C1271" s="542"/>
      <c r="D1271" s="542"/>
      <c r="E1271" s="537"/>
      <c r="F1271" s="538" t="str">
        <f t="shared" si="48"/>
        <v>否</v>
      </c>
      <c r="G1271" s="525" t="str">
        <f t="shared" si="49"/>
        <v>项</v>
      </c>
    </row>
    <row r="1272" ht="36" customHeight="1" spans="1:7">
      <c r="A1272" s="509" t="s">
        <v>2288</v>
      </c>
      <c r="B1272" s="507" t="s">
        <v>2289</v>
      </c>
      <c r="C1272" s="542"/>
      <c r="D1272" s="542"/>
      <c r="E1272" s="537"/>
      <c r="F1272" s="538" t="str">
        <f t="shared" si="48"/>
        <v>否</v>
      </c>
      <c r="G1272" s="525" t="str">
        <f t="shared" si="49"/>
        <v>项</v>
      </c>
    </row>
    <row r="1273" ht="36" customHeight="1" spans="1:7">
      <c r="A1273" s="509" t="s">
        <v>2290</v>
      </c>
      <c r="B1273" s="507" t="s">
        <v>2291</v>
      </c>
      <c r="C1273" s="542"/>
      <c r="D1273" s="542"/>
      <c r="E1273" s="537"/>
      <c r="F1273" s="538" t="str">
        <f t="shared" si="48"/>
        <v>否</v>
      </c>
      <c r="G1273" s="525" t="str">
        <f t="shared" si="49"/>
        <v>项</v>
      </c>
    </row>
    <row r="1274" ht="36" customHeight="1" spans="1:7">
      <c r="A1274" s="507">
        <v>2220511</v>
      </c>
      <c r="B1274" s="507" t="s">
        <v>2292</v>
      </c>
      <c r="C1274" s="542"/>
      <c r="D1274" s="542"/>
      <c r="E1274" s="537"/>
      <c r="F1274" s="538" t="str">
        <f t="shared" si="48"/>
        <v>否</v>
      </c>
      <c r="G1274" s="525" t="str">
        <f t="shared" si="49"/>
        <v>项</v>
      </c>
    </row>
    <row r="1275" ht="36" customHeight="1" spans="1:7">
      <c r="A1275" s="509" t="s">
        <v>2293</v>
      </c>
      <c r="B1275" s="507" t="s">
        <v>2294</v>
      </c>
      <c r="C1275" s="542"/>
      <c r="D1275" s="542"/>
      <c r="E1275" s="537"/>
      <c r="F1275" s="538" t="str">
        <f t="shared" si="48"/>
        <v>否</v>
      </c>
      <c r="G1275" s="525" t="str">
        <f t="shared" si="49"/>
        <v>项</v>
      </c>
    </row>
    <row r="1276" ht="36" customHeight="1" spans="1:7">
      <c r="A1276" s="534" t="s">
        <v>2295</v>
      </c>
      <c r="B1276" s="553" t="s">
        <v>525</v>
      </c>
      <c r="C1276" s="565"/>
      <c r="D1276" s="565"/>
      <c r="E1276" s="537"/>
      <c r="F1276" s="538" t="str">
        <f t="shared" si="48"/>
        <v>否</v>
      </c>
      <c r="G1276" s="525" t="str">
        <f t="shared" si="49"/>
        <v>项</v>
      </c>
    </row>
    <row r="1277" ht="36" customHeight="1" spans="1:7">
      <c r="A1277" s="534" t="s">
        <v>111</v>
      </c>
      <c r="B1277" s="535" t="s">
        <v>112</v>
      </c>
      <c r="C1277" s="540">
        <f>C1278+C1290+C1296+C1302+C1310+C1323+C1327+C1333</f>
        <v>2372</v>
      </c>
      <c r="D1277" s="540">
        <f>D1278+D1290+D1296+D1302+D1310+D1323+D1327+D1333</f>
        <v>2560</v>
      </c>
      <c r="E1277" s="537">
        <f>(D1277-C1277)/C1277</f>
        <v>0.0792580101180438</v>
      </c>
      <c r="F1277" s="538" t="str">
        <f t="shared" si="48"/>
        <v>是</v>
      </c>
      <c r="G1277" s="525" t="str">
        <f t="shared" si="49"/>
        <v>类</v>
      </c>
    </row>
    <row r="1278" ht="36" customHeight="1" spans="1:7">
      <c r="A1278" s="534" t="s">
        <v>2296</v>
      </c>
      <c r="B1278" s="535" t="s">
        <v>2297</v>
      </c>
      <c r="C1278" s="540">
        <v>611</v>
      </c>
      <c r="D1278" s="540">
        <v>784</v>
      </c>
      <c r="E1278" s="537">
        <f>(D1278-C1278)/C1278</f>
        <v>0.283142389525368</v>
      </c>
      <c r="F1278" s="538" t="str">
        <f t="shared" si="48"/>
        <v>是</v>
      </c>
      <c r="G1278" s="525" t="str">
        <f t="shared" si="49"/>
        <v>款</v>
      </c>
    </row>
    <row r="1279" ht="36" customHeight="1" spans="1:7">
      <c r="A1279" s="509" t="s">
        <v>2298</v>
      </c>
      <c r="B1279" s="507" t="s">
        <v>143</v>
      </c>
      <c r="C1279" s="542">
        <v>481</v>
      </c>
      <c r="D1279" s="542">
        <v>720</v>
      </c>
      <c r="E1279" s="543">
        <f>(D1279-C1279)/C1279</f>
        <v>0.496881496881497</v>
      </c>
      <c r="F1279" s="538" t="str">
        <f t="shared" si="48"/>
        <v>是</v>
      </c>
      <c r="G1279" s="525" t="str">
        <f t="shared" si="49"/>
        <v>项</v>
      </c>
    </row>
    <row r="1280" ht="36" customHeight="1" spans="1:7">
      <c r="A1280" s="509" t="s">
        <v>2299</v>
      </c>
      <c r="B1280" s="507" t="s">
        <v>145</v>
      </c>
      <c r="C1280" s="542">
        <v>77</v>
      </c>
      <c r="D1280" s="542">
        <v>14</v>
      </c>
      <c r="E1280" s="543">
        <f>(D1280-C1280)/C1280</f>
        <v>-0.818181818181818</v>
      </c>
      <c r="F1280" s="538" t="str">
        <f t="shared" ref="F1280:F1343" si="50">IF(LEN(A1280)=3,"是",IF(B1280&lt;&gt;"",IF(SUM(C1280:D1280)&lt;&gt;0,"是","否"),"是"))</f>
        <v>是</v>
      </c>
      <c r="G1280" s="525" t="str">
        <f t="shared" ref="G1280:G1343" si="51">IF(LEN(A1280)=3,"类",IF(LEN(A1280)=5,"款","项"))</f>
        <v>项</v>
      </c>
    </row>
    <row r="1281" ht="36" customHeight="1" spans="1:7">
      <c r="A1281" s="509" t="s">
        <v>2300</v>
      </c>
      <c r="B1281" s="507" t="s">
        <v>147</v>
      </c>
      <c r="C1281" s="542"/>
      <c r="D1281" s="542"/>
      <c r="E1281" s="537"/>
      <c r="F1281" s="538" t="str">
        <f t="shared" si="50"/>
        <v>否</v>
      </c>
      <c r="G1281" s="525" t="str">
        <f t="shared" si="51"/>
        <v>项</v>
      </c>
    </row>
    <row r="1282" ht="36" customHeight="1" spans="1:7">
      <c r="A1282" s="509" t="s">
        <v>2301</v>
      </c>
      <c r="B1282" s="507" t="s">
        <v>2302</v>
      </c>
      <c r="C1282" s="542">
        <v>34</v>
      </c>
      <c r="D1282" s="542"/>
      <c r="E1282" s="543">
        <f>(D1282-C1282)/C1282</f>
        <v>-1</v>
      </c>
      <c r="F1282" s="538" t="str">
        <f t="shared" si="50"/>
        <v>是</v>
      </c>
      <c r="G1282" s="525" t="str">
        <f t="shared" si="51"/>
        <v>项</v>
      </c>
    </row>
    <row r="1283" ht="36" customHeight="1" spans="1:7">
      <c r="A1283" s="509" t="s">
        <v>2303</v>
      </c>
      <c r="B1283" s="507" t="s">
        <v>2304</v>
      </c>
      <c r="C1283" s="542"/>
      <c r="D1283" s="542"/>
      <c r="E1283" s="543"/>
      <c r="F1283" s="538" t="str">
        <f t="shared" si="50"/>
        <v>否</v>
      </c>
      <c r="G1283" s="525" t="str">
        <f t="shared" si="51"/>
        <v>项</v>
      </c>
    </row>
    <row r="1284" ht="36" customHeight="1" spans="1:7">
      <c r="A1284" s="509" t="s">
        <v>2305</v>
      </c>
      <c r="B1284" s="507" t="s">
        <v>2306</v>
      </c>
      <c r="C1284" s="542">
        <v>19</v>
      </c>
      <c r="D1284" s="542"/>
      <c r="E1284" s="543">
        <f>(D1284-C1284)/C1284</f>
        <v>-1</v>
      </c>
      <c r="F1284" s="538" t="str">
        <f t="shared" si="50"/>
        <v>是</v>
      </c>
      <c r="G1284" s="525" t="str">
        <f t="shared" si="51"/>
        <v>项</v>
      </c>
    </row>
    <row r="1285" ht="36" customHeight="1" spans="1:7">
      <c r="A1285" s="509" t="s">
        <v>2307</v>
      </c>
      <c r="B1285" s="507" t="s">
        <v>2308</v>
      </c>
      <c r="C1285" s="542"/>
      <c r="D1285" s="542"/>
      <c r="E1285" s="537"/>
      <c r="F1285" s="538" t="str">
        <f t="shared" si="50"/>
        <v>否</v>
      </c>
      <c r="G1285" s="525" t="str">
        <f t="shared" si="51"/>
        <v>项</v>
      </c>
    </row>
    <row r="1286" ht="36" customHeight="1" spans="1:7">
      <c r="A1286" s="509" t="s">
        <v>2309</v>
      </c>
      <c r="B1286" s="507" t="s">
        <v>2310</v>
      </c>
      <c r="C1286" s="542"/>
      <c r="D1286" s="542">
        <v>50</v>
      </c>
      <c r="E1286" s="537"/>
      <c r="F1286" s="538" t="str">
        <f t="shared" si="50"/>
        <v>是</v>
      </c>
      <c r="G1286" s="525" t="str">
        <f t="shared" si="51"/>
        <v>项</v>
      </c>
    </row>
    <row r="1287" ht="36" customHeight="1" spans="1:7">
      <c r="A1287" s="509" t="s">
        <v>2311</v>
      </c>
      <c r="B1287" s="507" t="s">
        <v>2312</v>
      </c>
      <c r="C1287" s="542"/>
      <c r="D1287" s="542"/>
      <c r="E1287" s="537"/>
      <c r="F1287" s="538" t="str">
        <f t="shared" si="50"/>
        <v>否</v>
      </c>
      <c r="G1287" s="525" t="str">
        <f t="shared" si="51"/>
        <v>项</v>
      </c>
    </row>
    <row r="1288" ht="36" customHeight="1" spans="1:7">
      <c r="A1288" s="509" t="s">
        <v>2313</v>
      </c>
      <c r="B1288" s="507" t="s">
        <v>161</v>
      </c>
      <c r="C1288" s="542"/>
      <c r="D1288" s="542"/>
      <c r="E1288" s="537"/>
      <c r="F1288" s="538" t="str">
        <f t="shared" si="50"/>
        <v>否</v>
      </c>
      <c r="G1288" s="525" t="str">
        <f t="shared" si="51"/>
        <v>项</v>
      </c>
    </row>
    <row r="1289" ht="36" customHeight="1" spans="1:7">
      <c r="A1289" s="509" t="s">
        <v>2314</v>
      </c>
      <c r="B1289" s="507" t="s">
        <v>2315</v>
      </c>
      <c r="C1289" s="542"/>
      <c r="D1289" s="542"/>
      <c r="E1289" s="537"/>
      <c r="F1289" s="538" t="str">
        <f t="shared" si="50"/>
        <v>否</v>
      </c>
      <c r="G1289" s="525" t="str">
        <f t="shared" si="51"/>
        <v>项</v>
      </c>
    </row>
    <row r="1290" ht="36" customHeight="1" spans="1:7">
      <c r="A1290" s="534" t="s">
        <v>2316</v>
      </c>
      <c r="B1290" s="535" t="s">
        <v>2317</v>
      </c>
      <c r="C1290" s="540">
        <v>964</v>
      </c>
      <c r="D1290" s="540">
        <v>1234</v>
      </c>
      <c r="E1290" s="537">
        <f>(D1290-C1290)/C1290</f>
        <v>0.280082987551867</v>
      </c>
      <c r="F1290" s="538" t="str">
        <f t="shared" si="50"/>
        <v>是</v>
      </c>
      <c r="G1290" s="525" t="str">
        <f t="shared" si="51"/>
        <v>款</v>
      </c>
    </row>
    <row r="1291" ht="36" customHeight="1" spans="1:7">
      <c r="A1291" s="509" t="s">
        <v>2318</v>
      </c>
      <c r="B1291" s="507" t="s">
        <v>143</v>
      </c>
      <c r="C1291" s="542">
        <v>912</v>
      </c>
      <c r="D1291" s="542">
        <v>884</v>
      </c>
      <c r="E1291" s="543">
        <f>(D1291-C1291)/C1291</f>
        <v>-0.0307017543859649</v>
      </c>
      <c r="F1291" s="538" t="str">
        <f t="shared" si="50"/>
        <v>是</v>
      </c>
      <c r="G1291" s="525" t="str">
        <f t="shared" si="51"/>
        <v>项</v>
      </c>
    </row>
    <row r="1292" ht="36" customHeight="1" spans="1:7">
      <c r="A1292" s="509" t="s">
        <v>2319</v>
      </c>
      <c r="B1292" s="507" t="s">
        <v>145</v>
      </c>
      <c r="C1292" s="542"/>
      <c r="D1292" s="542"/>
      <c r="E1292" s="537"/>
      <c r="F1292" s="538" t="str">
        <f t="shared" si="50"/>
        <v>否</v>
      </c>
      <c r="G1292" s="525" t="str">
        <f t="shared" si="51"/>
        <v>项</v>
      </c>
    </row>
    <row r="1293" ht="36" customHeight="1" spans="1:7">
      <c r="A1293" s="509" t="s">
        <v>2320</v>
      </c>
      <c r="B1293" s="507" t="s">
        <v>147</v>
      </c>
      <c r="C1293" s="542"/>
      <c r="D1293" s="542"/>
      <c r="E1293" s="537"/>
      <c r="F1293" s="538" t="str">
        <f t="shared" si="50"/>
        <v>否</v>
      </c>
      <c r="G1293" s="525" t="str">
        <f t="shared" si="51"/>
        <v>项</v>
      </c>
    </row>
    <row r="1294" ht="36" customHeight="1" spans="1:7">
      <c r="A1294" s="509" t="s">
        <v>2321</v>
      </c>
      <c r="B1294" s="507" t="s">
        <v>2322</v>
      </c>
      <c r="C1294" s="542">
        <v>52</v>
      </c>
      <c r="D1294" s="542">
        <v>350</v>
      </c>
      <c r="E1294" s="543">
        <f>(D1294-C1294)/C1294</f>
        <v>5.73076923076923</v>
      </c>
      <c r="F1294" s="538" t="str">
        <f t="shared" si="50"/>
        <v>是</v>
      </c>
      <c r="G1294" s="525" t="str">
        <f t="shared" si="51"/>
        <v>项</v>
      </c>
    </row>
    <row r="1295" ht="36" customHeight="1" spans="1:7">
      <c r="A1295" s="509" t="s">
        <v>2323</v>
      </c>
      <c r="B1295" s="507" t="s">
        <v>2324</v>
      </c>
      <c r="C1295" s="542"/>
      <c r="D1295" s="542"/>
      <c r="E1295" s="537"/>
      <c r="F1295" s="538" t="str">
        <f t="shared" si="50"/>
        <v>否</v>
      </c>
      <c r="G1295" s="525" t="str">
        <f t="shared" si="51"/>
        <v>项</v>
      </c>
    </row>
    <row r="1296" ht="36" customHeight="1" spans="1:7">
      <c r="A1296" s="534" t="s">
        <v>2325</v>
      </c>
      <c r="B1296" s="535" t="s">
        <v>2326</v>
      </c>
      <c r="C1296" s="540"/>
      <c r="D1296" s="540"/>
      <c r="E1296" s="537"/>
      <c r="F1296" s="538" t="str">
        <f t="shared" si="50"/>
        <v>否</v>
      </c>
      <c r="G1296" s="525" t="str">
        <f t="shared" si="51"/>
        <v>款</v>
      </c>
    </row>
    <row r="1297" ht="36" customHeight="1" spans="1:7">
      <c r="A1297" s="509" t="s">
        <v>2327</v>
      </c>
      <c r="B1297" s="507" t="s">
        <v>143</v>
      </c>
      <c r="C1297" s="542"/>
      <c r="D1297" s="542"/>
      <c r="E1297" s="537"/>
      <c r="F1297" s="538" t="str">
        <f t="shared" si="50"/>
        <v>否</v>
      </c>
      <c r="G1297" s="525" t="str">
        <f t="shared" si="51"/>
        <v>项</v>
      </c>
    </row>
    <row r="1298" ht="36" customHeight="1" spans="1:7">
      <c r="A1298" s="509" t="s">
        <v>2328</v>
      </c>
      <c r="B1298" s="507" t="s">
        <v>145</v>
      </c>
      <c r="C1298" s="542"/>
      <c r="D1298" s="542"/>
      <c r="E1298" s="537"/>
      <c r="F1298" s="538" t="str">
        <f t="shared" si="50"/>
        <v>否</v>
      </c>
      <c r="G1298" s="525" t="str">
        <f t="shared" si="51"/>
        <v>项</v>
      </c>
    </row>
    <row r="1299" ht="36" customHeight="1" spans="1:7">
      <c r="A1299" s="509" t="s">
        <v>2329</v>
      </c>
      <c r="B1299" s="507" t="s">
        <v>147</v>
      </c>
      <c r="C1299" s="542"/>
      <c r="D1299" s="542"/>
      <c r="E1299" s="537"/>
      <c r="F1299" s="538" t="str">
        <f t="shared" si="50"/>
        <v>否</v>
      </c>
      <c r="G1299" s="525" t="str">
        <f t="shared" si="51"/>
        <v>项</v>
      </c>
    </row>
    <row r="1300" ht="36" customHeight="1" spans="1:7">
      <c r="A1300" s="509" t="s">
        <v>2330</v>
      </c>
      <c r="B1300" s="507" t="s">
        <v>2331</v>
      </c>
      <c r="C1300" s="542"/>
      <c r="D1300" s="542"/>
      <c r="E1300" s="537"/>
      <c r="F1300" s="538" t="str">
        <f t="shared" si="50"/>
        <v>否</v>
      </c>
      <c r="G1300" s="525" t="str">
        <f t="shared" si="51"/>
        <v>项</v>
      </c>
    </row>
    <row r="1301" ht="36" customHeight="1" spans="1:7">
      <c r="A1301" s="509" t="s">
        <v>2332</v>
      </c>
      <c r="B1301" s="507" t="s">
        <v>2333</v>
      </c>
      <c r="C1301" s="542"/>
      <c r="D1301" s="542"/>
      <c r="E1301" s="537"/>
      <c r="F1301" s="538" t="str">
        <f t="shared" si="50"/>
        <v>否</v>
      </c>
      <c r="G1301" s="525" t="str">
        <f t="shared" si="51"/>
        <v>项</v>
      </c>
    </row>
    <row r="1302" ht="36" customHeight="1" spans="1:7">
      <c r="A1302" s="534" t="s">
        <v>2334</v>
      </c>
      <c r="B1302" s="535" t="s">
        <v>2335</v>
      </c>
      <c r="C1302" s="540">
        <v>462</v>
      </c>
      <c r="D1302" s="540"/>
      <c r="E1302" s="537">
        <f>(D1302-C1302)/C1302</f>
        <v>-1</v>
      </c>
      <c r="F1302" s="538" t="str">
        <f t="shared" si="50"/>
        <v>是</v>
      </c>
      <c r="G1302" s="525" t="str">
        <f t="shared" si="51"/>
        <v>款</v>
      </c>
    </row>
    <row r="1303" ht="36" customHeight="1" spans="1:7">
      <c r="A1303" s="509" t="s">
        <v>2336</v>
      </c>
      <c r="B1303" s="507" t="s">
        <v>143</v>
      </c>
      <c r="C1303" s="542"/>
      <c r="D1303" s="542"/>
      <c r="E1303" s="537"/>
      <c r="F1303" s="538" t="str">
        <f t="shared" si="50"/>
        <v>否</v>
      </c>
      <c r="G1303" s="525" t="str">
        <f t="shared" si="51"/>
        <v>项</v>
      </c>
    </row>
    <row r="1304" ht="36" customHeight="1" spans="1:7">
      <c r="A1304" s="509" t="s">
        <v>2337</v>
      </c>
      <c r="B1304" s="507" t="s">
        <v>145</v>
      </c>
      <c r="C1304" s="542"/>
      <c r="D1304" s="542"/>
      <c r="E1304" s="537"/>
      <c r="F1304" s="538" t="str">
        <f t="shared" si="50"/>
        <v>否</v>
      </c>
      <c r="G1304" s="525" t="str">
        <f t="shared" si="51"/>
        <v>项</v>
      </c>
    </row>
    <row r="1305" ht="36" customHeight="1" spans="1:7">
      <c r="A1305" s="509" t="s">
        <v>2338</v>
      </c>
      <c r="B1305" s="507" t="s">
        <v>147</v>
      </c>
      <c r="C1305" s="542"/>
      <c r="D1305" s="542"/>
      <c r="E1305" s="537"/>
      <c r="F1305" s="538" t="str">
        <f t="shared" si="50"/>
        <v>否</v>
      </c>
      <c r="G1305" s="525" t="str">
        <f t="shared" si="51"/>
        <v>项</v>
      </c>
    </row>
    <row r="1306" ht="36" customHeight="1" spans="1:7">
      <c r="A1306" s="509" t="s">
        <v>2339</v>
      </c>
      <c r="B1306" s="507" t="s">
        <v>2340</v>
      </c>
      <c r="C1306" s="542">
        <v>462</v>
      </c>
      <c r="D1306" s="542"/>
      <c r="E1306" s="543">
        <f>(D1306-C1306)/C1306</f>
        <v>-1</v>
      </c>
      <c r="F1306" s="538" t="str">
        <f t="shared" si="50"/>
        <v>是</v>
      </c>
      <c r="G1306" s="525" t="str">
        <f t="shared" si="51"/>
        <v>项</v>
      </c>
    </row>
    <row r="1307" ht="36" customHeight="1" spans="1:7">
      <c r="A1307" s="509" t="s">
        <v>2341</v>
      </c>
      <c r="B1307" s="507" t="s">
        <v>2342</v>
      </c>
      <c r="C1307" s="542"/>
      <c r="D1307" s="542"/>
      <c r="E1307" s="537"/>
      <c r="F1307" s="538" t="str">
        <f t="shared" si="50"/>
        <v>否</v>
      </c>
      <c r="G1307" s="525" t="str">
        <f t="shared" si="51"/>
        <v>项</v>
      </c>
    </row>
    <row r="1308" ht="36" customHeight="1" spans="1:7">
      <c r="A1308" s="509" t="s">
        <v>2343</v>
      </c>
      <c r="B1308" s="507" t="s">
        <v>161</v>
      </c>
      <c r="C1308" s="542"/>
      <c r="D1308" s="542"/>
      <c r="E1308" s="537"/>
      <c r="F1308" s="538" t="str">
        <f t="shared" si="50"/>
        <v>否</v>
      </c>
      <c r="G1308" s="525" t="str">
        <f t="shared" si="51"/>
        <v>项</v>
      </c>
    </row>
    <row r="1309" ht="36" customHeight="1" spans="1:7">
      <c r="A1309" s="509" t="s">
        <v>2344</v>
      </c>
      <c r="B1309" s="507" t="s">
        <v>2345</v>
      </c>
      <c r="C1309" s="542"/>
      <c r="D1309" s="542"/>
      <c r="E1309" s="537"/>
      <c r="F1309" s="538" t="str">
        <f t="shared" si="50"/>
        <v>否</v>
      </c>
      <c r="G1309" s="525" t="str">
        <f t="shared" si="51"/>
        <v>项</v>
      </c>
    </row>
    <row r="1310" ht="36" customHeight="1" spans="1:7">
      <c r="A1310" s="534" t="s">
        <v>2346</v>
      </c>
      <c r="B1310" s="535" t="s">
        <v>2347</v>
      </c>
      <c r="C1310" s="540">
        <v>23</v>
      </c>
      <c r="D1310" s="540">
        <v>4</v>
      </c>
      <c r="E1310" s="537">
        <f>(D1310-C1310)/C1310</f>
        <v>-0.826086956521739</v>
      </c>
      <c r="F1310" s="538" t="str">
        <f t="shared" si="50"/>
        <v>是</v>
      </c>
      <c r="G1310" s="525" t="str">
        <f t="shared" si="51"/>
        <v>款</v>
      </c>
    </row>
    <row r="1311" ht="36" customHeight="1" spans="1:7">
      <c r="A1311" s="509" t="s">
        <v>2348</v>
      </c>
      <c r="B1311" s="507" t="s">
        <v>143</v>
      </c>
      <c r="C1311" s="542"/>
      <c r="D1311" s="542"/>
      <c r="E1311" s="537"/>
      <c r="F1311" s="538" t="str">
        <f t="shared" si="50"/>
        <v>否</v>
      </c>
      <c r="G1311" s="525" t="str">
        <f t="shared" si="51"/>
        <v>项</v>
      </c>
    </row>
    <row r="1312" ht="36" customHeight="1" spans="1:7">
      <c r="A1312" s="509" t="s">
        <v>2349</v>
      </c>
      <c r="B1312" s="507" t="s">
        <v>145</v>
      </c>
      <c r="C1312" s="542"/>
      <c r="D1312" s="542"/>
      <c r="E1312" s="537"/>
      <c r="F1312" s="538" t="str">
        <f t="shared" si="50"/>
        <v>否</v>
      </c>
      <c r="G1312" s="525" t="str">
        <f t="shared" si="51"/>
        <v>项</v>
      </c>
    </row>
    <row r="1313" ht="36" customHeight="1" spans="1:7">
      <c r="A1313" s="509" t="s">
        <v>2350</v>
      </c>
      <c r="B1313" s="507" t="s">
        <v>147</v>
      </c>
      <c r="C1313" s="542"/>
      <c r="D1313" s="542"/>
      <c r="E1313" s="537"/>
      <c r="F1313" s="538" t="str">
        <f t="shared" si="50"/>
        <v>否</v>
      </c>
      <c r="G1313" s="525" t="str">
        <f t="shared" si="51"/>
        <v>项</v>
      </c>
    </row>
    <row r="1314" ht="36" customHeight="1" spans="1:7">
      <c r="A1314" s="509" t="s">
        <v>2351</v>
      </c>
      <c r="B1314" s="507" t="s">
        <v>2352</v>
      </c>
      <c r="C1314" s="542"/>
      <c r="D1314" s="542"/>
      <c r="E1314" s="537"/>
      <c r="F1314" s="538" t="str">
        <f t="shared" si="50"/>
        <v>否</v>
      </c>
      <c r="G1314" s="525" t="str">
        <f t="shared" si="51"/>
        <v>项</v>
      </c>
    </row>
    <row r="1315" ht="36" customHeight="1" spans="1:7">
      <c r="A1315" s="509" t="s">
        <v>2353</v>
      </c>
      <c r="B1315" s="507" t="s">
        <v>2354</v>
      </c>
      <c r="C1315" s="542">
        <v>23</v>
      </c>
      <c r="D1315" s="542">
        <v>4</v>
      </c>
      <c r="E1315" s="543">
        <f>(D1315-C1315)/C1315</f>
        <v>-0.826086956521739</v>
      </c>
      <c r="F1315" s="538" t="str">
        <f t="shared" si="50"/>
        <v>是</v>
      </c>
      <c r="G1315" s="525" t="str">
        <f t="shared" si="51"/>
        <v>项</v>
      </c>
    </row>
    <row r="1316" ht="36" customHeight="1" spans="1:7">
      <c r="A1316" s="509" t="s">
        <v>2355</v>
      </c>
      <c r="B1316" s="507" t="s">
        <v>2356</v>
      </c>
      <c r="C1316" s="542"/>
      <c r="D1316" s="542"/>
      <c r="E1316" s="537"/>
      <c r="F1316" s="538" t="str">
        <f t="shared" si="50"/>
        <v>否</v>
      </c>
      <c r="G1316" s="525" t="str">
        <f t="shared" si="51"/>
        <v>项</v>
      </c>
    </row>
    <row r="1317" ht="36" customHeight="1" spans="1:7">
      <c r="A1317" s="509" t="s">
        <v>2357</v>
      </c>
      <c r="B1317" s="507" t="s">
        <v>2358</v>
      </c>
      <c r="C1317" s="542"/>
      <c r="D1317" s="542"/>
      <c r="E1317" s="537"/>
      <c r="F1317" s="538" t="str">
        <f t="shared" si="50"/>
        <v>否</v>
      </c>
      <c r="G1317" s="525" t="str">
        <f t="shared" si="51"/>
        <v>项</v>
      </c>
    </row>
    <row r="1318" ht="36" customHeight="1" spans="1:7">
      <c r="A1318" s="509" t="s">
        <v>2359</v>
      </c>
      <c r="B1318" s="507" t="s">
        <v>2360</v>
      </c>
      <c r="C1318" s="542"/>
      <c r="D1318" s="542"/>
      <c r="E1318" s="537"/>
      <c r="F1318" s="538" t="str">
        <f t="shared" si="50"/>
        <v>否</v>
      </c>
      <c r="G1318" s="525" t="str">
        <f t="shared" si="51"/>
        <v>项</v>
      </c>
    </row>
    <row r="1319" ht="36" customHeight="1" spans="1:7">
      <c r="A1319" s="509" t="s">
        <v>2361</v>
      </c>
      <c r="B1319" s="507" t="s">
        <v>2362</v>
      </c>
      <c r="C1319" s="542"/>
      <c r="D1319" s="542"/>
      <c r="E1319" s="537"/>
      <c r="F1319" s="538" t="str">
        <f t="shared" si="50"/>
        <v>否</v>
      </c>
      <c r="G1319" s="525" t="str">
        <f t="shared" si="51"/>
        <v>项</v>
      </c>
    </row>
    <row r="1320" ht="36" customHeight="1" spans="1:7">
      <c r="A1320" s="509" t="s">
        <v>2363</v>
      </c>
      <c r="B1320" s="507" t="s">
        <v>2364</v>
      </c>
      <c r="C1320" s="542"/>
      <c r="D1320" s="542"/>
      <c r="E1320" s="537"/>
      <c r="F1320" s="538" t="str">
        <f t="shared" si="50"/>
        <v>否</v>
      </c>
      <c r="G1320" s="525" t="str">
        <f t="shared" si="51"/>
        <v>项</v>
      </c>
    </row>
    <row r="1321" ht="36" customHeight="1" spans="1:7">
      <c r="A1321" s="509" t="s">
        <v>2365</v>
      </c>
      <c r="B1321" s="507" t="s">
        <v>2366</v>
      </c>
      <c r="C1321" s="542"/>
      <c r="D1321" s="542"/>
      <c r="E1321" s="537"/>
      <c r="F1321" s="538" t="str">
        <f t="shared" si="50"/>
        <v>否</v>
      </c>
      <c r="G1321" s="525" t="str">
        <f t="shared" si="51"/>
        <v>项</v>
      </c>
    </row>
    <row r="1322" ht="36" customHeight="1" spans="1:7">
      <c r="A1322" s="509" t="s">
        <v>2367</v>
      </c>
      <c r="B1322" s="507" t="s">
        <v>2368</v>
      </c>
      <c r="C1322" s="542"/>
      <c r="D1322" s="542"/>
      <c r="E1322" s="537"/>
      <c r="F1322" s="538" t="str">
        <f t="shared" si="50"/>
        <v>否</v>
      </c>
      <c r="G1322" s="525" t="str">
        <f t="shared" si="51"/>
        <v>项</v>
      </c>
    </row>
    <row r="1323" ht="36" customHeight="1" spans="1:7">
      <c r="A1323" s="534" t="s">
        <v>2369</v>
      </c>
      <c r="B1323" s="535" t="s">
        <v>2370</v>
      </c>
      <c r="C1323" s="540">
        <v>230</v>
      </c>
      <c r="D1323" s="540">
        <v>288</v>
      </c>
      <c r="E1323" s="537">
        <f>(D1323-C1323)/C1323</f>
        <v>0.252173913043478</v>
      </c>
      <c r="F1323" s="538" t="str">
        <f t="shared" si="50"/>
        <v>是</v>
      </c>
      <c r="G1323" s="525" t="str">
        <f t="shared" si="51"/>
        <v>款</v>
      </c>
    </row>
    <row r="1324" ht="36" customHeight="1" spans="1:7">
      <c r="A1324" s="509" t="s">
        <v>2371</v>
      </c>
      <c r="B1324" s="507" t="s">
        <v>2372</v>
      </c>
      <c r="C1324" s="542">
        <v>36</v>
      </c>
      <c r="D1324" s="542">
        <v>260</v>
      </c>
      <c r="E1324" s="543">
        <f>(D1324-C1324)/C1324</f>
        <v>6.22222222222222</v>
      </c>
      <c r="F1324" s="538" t="str">
        <f t="shared" si="50"/>
        <v>是</v>
      </c>
      <c r="G1324" s="525" t="str">
        <f t="shared" si="51"/>
        <v>项</v>
      </c>
    </row>
    <row r="1325" ht="36" customHeight="1" spans="1:7">
      <c r="A1325" s="509" t="s">
        <v>2373</v>
      </c>
      <c r="B1325" s="507" t="s">
        <v>2374</v>
      </c>
      <c r="C1325" s="542">
        <v>164</v>
      </c>
      <c r="D1325" s="542">
        <v>28</v>
      </c>
      <c r="E1325" s="543">
        <f>(D1325-C1325)/C1325</f>
        <v>-0.829268292682927</v>
      </c>
      <c r="F1325" s="538" t="str">
        <f t="shared" si="50"/>
        <v>是</v>
      </c>
      <c r="G1325" s="525" t="str">
        <f t="shared" si="51"/>
        <v>项</v>
      </c>
    </row>
    <row r="1326" ht="36" customHeight="1" spans="1:7">
      <c r="A1326" s="509" t="s">
        <v>2375</v>
      </c>
      <c r="B1326" s="507" t="s">
        <v>2376</v>
      </c>
      <c r="C1326" s="542">
        <v>30</v>
      </c>
      <c r="D1326" s="542"/>
      <c r="E1326" s="543">
        <f>(D1326-C1326)/C1326</f>
        <v>-1</v>
      </c>
      <c r="F1326" s="538" t="str">
        <f t="shared" si="50"/>
        <v>是</v>
      </c>
      <c r="G1326" s="525" t="str">
        <f t="shared" si="51"/>
        <v>项</v>
      </c>
    </row>
    <row r="1327" ht="36" customHeight="1" spans="1:7">
      <c r="A1327" s="534" t="s">
        <v>2377</v>
      </c>
      <c r="B1327" s="535" t="s">
        <v>2378</v>
      </c>
      <c r="C1327" s="540">
        <v>82</v>
      </c>
      <c r="D1327" s="540">
        <v>250</v>
      </c>
      <c r="E1327" s="537">
        <f>(D1327-C1327)/C1327</f>
        <v>2.04878048780488</v>
      </c>
      <c r="F1327" s="538" t="str">
        <f t="shared" si="50"/>
        <v>是</v>
      </c>
      <c r="G1327" s="525" t="str">
        <f t="shared" si="51"/>
        <v>款</v>
      </c>
    </row>
    <row r="1328" ht="36" customHeight="1" spans="1:7">
      <c r="A1328" s="509" t="s">
        <v>2379</v>
      </c>
      <c r="B1328" s="507" t="s">
        <v>2380</v>
      </c>
      <c r="C1328" s="542"/>
      <c r="D1328" s="542"/>
      <c r="E1328" s="537"/>
      <c r="F1328" s="538" t="str">
        <f t="shared" si="50"/>
        <v>否</v>
      </c>
      <c r="G1328" s="525" t="str">
        <f t="shared" si="51"/>
        <v>项</v>
      </c>
    </row>
    <row r="1329" ht="36" customHeight="1" spans="1:7">
      <c r="A1329" s="509" t="s">
        <v>2381</v>
      </c>
      <c r="B1329" s="507" t="s">
        <v>2382</v>
      </c>
      <c r="C1329" s="542"/>
      <c r="D1329" s="542"/>
      <c r="E1329" s="537"/>
      <c r="F1329" s="538" t="str">
        <f t="shared" si="50"/>
        <v>否</v>
      </c>
      <c r="G1329" s="525" t="str">
        <f t="shared" si="51"/>
        <v>项</v>
      </c>
    </row>
    <row r="1330" ht="36" customHeight="1" spans="1:7">
      <c r="A1330" s="509" t="s">
        <v>2383</v>
      </c>
      <c r="B1330" s="507" t="s">
        <v>2384</v>
      </c>
      <c r="C1330" s="542">
        <v>82</v>
      </c>
      <c r="D1330" s="542">
        <v>250</v>
      </c>
      <c r="E1330" s="543">
        <f>(D1330-C1330)/C1330</f>
        <v>2.04878048780488</v>
      </c>
      <c r="F1330" s="538" t="str">
        <f t="shared" si="50"/>
        <v>是</v>
      </c>
      <c r="G1330" s="525" t="str">
        <f t="shared" si="51"/>
        <v>项</v>
      </c>
    </row>
    <row r="1331" ht="36" customHeight="1" spans="1:7">
      <c r="A1331" s="509" t="s">
        <v>2385</v>
      </c>
      <c r="B1331" s="507" t="s">
        <v>2386</v>
      </c>
      <c r="C1331" s="542"/>
      <c r="D1331" s="542"/>
      <c r="E1331" s="537"/>
      <c r="F1331" s="538" t="str">
        <f t="shared" si="50"/>
        <v>否</v>
      </c>
      <c r="G1331" s="525" t="str">
        <f t="shared" si="51"/>
        <v>项</v>
      </c>
    </row>
    <row r="1332" ht="36" customHeight="1" spans="1:7">
      <c r="A1332" s="509" t="s">
        <v>2387</v>
      </c>
      <c r="B1332" s="507" t="s">
        <v>2388</v>
      </c>
      <c r="C1332" s="542"/>
      <c r="D1332" s="542"/>
      <c r="E1332" s="537"/>
      <c r="F1332" s="538" t="str">
        <f t="shared" si="50"/>
        <v>否</v>
      </c>
      <c r="G1332" s="525" t="str">
        <f t="shared" si="51"/>
        <v>项</v>
      </c>
    </row>
    <row r="1333" ht="36" customHeight="1" spans="1:7">
      <c r="A1333" s="534" t="s">
        <v>2389</v>
      </c>
      <c r="B1333" s="535" t="s">
        <v>2390</v>
      </c>
      <c r="C1333" s="540"/>
      <c r="D1333" s="540"/>
      <c r="E1333" s="537"/>
      <c r="F1333" s="538" t="str">
        <f t="shared" si="50"/>
        <v>否</v>
      </c>
      <c r="G1333" s="525" t="str">
        <f t="shared" si="51"/>
        <v>款</v>
      </c>
    </row>
    <row r="1334" ht="36" customHeight="1" spans="1:7">
      <c r="A1334" s="507" t="s">
        <v>2391</v>
      </c>
      <c r="B1334" s="507" t="s">
        <v>2392</v>
      </c>
      <c r="C1334" s="542"/>
      <c r="D1334" s="542"/>
      <c r="E1334" s="537"/>
      <c r="F1334" s="538" t="str">
        <f t="shared" si="50"/>
        <v>否</v>
      </c>
      <c r="G1334" s="525" t="str">
        <f t="shared" si="51"/>
        <v>项</v>
      </c>
    </row>
    <row r="1335" ht="36" customHeight="1" spans="1:7">
      <c r="A1335" s="535" t="s">
        <v>2393</v>
      </c>
      <c r="B1335" s="553" t="s">
        <v>525</v>
      </c>
      <c r="C1335" s="555"/>
      <c r="D1335" s="555"/>
      <c r="E1335" s="537"/>
      <c r="F1335" s="538" t="str">
        <f t="shared" si="50"/>
        <v>否</v>
      </c>
      <c r="G1335" s="525" t="str">
        <f t="shared" si="51"/>
        <v>项</v>
      </c>
    </row>
    <row r="1336" ht="36" customHeight="1" spans="1:7">
      <c r="A1336" s="534" t="s">
        <v>113</v>
      </c>
      <c r="B1336" s="535" t="s">
        <v>114</v>
      </c>
      <c r="C1336" s="540">
        <v>4810</v>
      </c>
      <c r="D1336" s="540">
        <v>4912</v>
      </c>
      <c r="E1336" s="537">
        <f>(D1336-C1336)/C1336</f>
        <v>0.0212058212058212</v>
      </c>
      <c r="F1336" s="538" t="str">
        <f t="shared" si="50"/>
        <v>是</v>
      </c>
      <c r="G1336" s="525" t="str">
        <f t="shared" si="51"/>
        <v>类</v>
      </c>
    </row>
    <row r="1337" ht="36" customHeight="1" spans="1:7">
      <c r="A1337" s="534" t="s">
        <v>115</v>
      </c>
      <c r="B1337" s="535" t="s">
        <v>116</v>
      </c>
      <c r="C1337" s="540">
        <v>11262</v>
      </c>
      <c r="D1337" s="540">
        <v>14238</v>
      </c>
      <c r="E1337" s="537">
        <f>(D1337-C1337)/C1337</f>
        <v>0.264251465103889</v>
      </c>
      <c r="F1337" s="538" t="str">
        <f t="shared" si="50"/>
        <v>是</v>
      </c>
      <c r="G1337" s="525" t="str">
        <f t="shared" si="51"/>
        <v>类</v>
      </c>
    </row>
    <row r="1338" ht="36" customHeight="1" spans="1:7">
      <c r="A1338" s="534" t="s">
        <v>2394</v>
      </c>
      <c r="B1338" s="535" t="s">
        <v>2395</v>
      </c>
      <c r="C1338" s="540">
        <v>11262</v>
      </c>
      <c r="D1338" s="540">
        <v>14238</v>
      </c>
      <c r="E1338" s="537">
        <f>(D1338-C1338)/C1338</f>
        <v>0.264251465103889</v>
      </c>
      <c r="F1338" s="538" t="str">
        <f t="shared" si="50"/>
        <v>是</v>
      </c>
      <c r="G1338" s="525" t="str">
        <f t="shared" si="51"/>
        <v>款</v>
      </c>
    </row>
    <row r="1339" ht="36" customHeight="1" spans="1:7">
      <c r="A1339" s="509" t="s">
        <v>2396</v>
      </c>
      <c r="B1339" s="507" t="s">
        <v>2397</v>
      </c>
      <c r="C1339" s="542">
        <v>11262</v>
      </c>
      <c r="D1339" s="542">
        <v>12738</v>
      </c>
      <c r="E1339" s="543">
        <f>(D1339-C1339)/C1339</f>
        <v>0.131060202450719</v>
      </c>
      <c r="F1339" s="538" t="str">
        <f t="shared" si="50"/>
        <v>是</v>
      </c>
      <c r="G1339" s="525" t="str">
        <f t="shared" si="51"/>
        <v>项</v>
      </c>
    </row>
    <row r="1340" ht="36" customHeight="1" spans="1:7">
      <c r="A1340" s="509" t="s">
        <v>2398</v>
      </c>
      <c r="B1340" s="507" t="s">
        <v>2399</v>
      </c>
      <c r="C1340" s="542"/>
      <c r="D1340" s="542"/>
      <c r="E1340" s="537"/>
      <c r="F1340" s="538" t="str">
        <f t="shared" si="50"/>
        <v>否</v>
      </c>
      <c r="G1340" s="525" t="str">
        <f t="shared" si="51"/>
        <v>项</v>
      </c>
    </row>
    <row r="1341" ht="36" customHeight="1" spans="1:7">
      <c r="A1341" s="509" t="s">
        <v>2400</v>
      </c>
      <c r="B1341" s="507" t="s">
        <v>2401</v>
      </c>
      <c r="C1341" s="542"/>
      <c r="D1341" s="542">
        <v>1500</v>
      </c>
      <c r="E1341" s="537"/>
      <c r="F1341" s="538" t="str">
        <f t="shared" si="50"/>
        <v>是</v>
      </c>
      <c r="G1341" s="525" t="str">
        <f t="shared" si="51"/>
        <v>项</v>
      </c>
    </row>
    <row r="1342" ht="36" customHeight="1" spans="1:7">
      <c r="A1342" s="509">
        <v>2320399</v>
      </c>
      <c r="B1342" s="507" t="s">
        <v>2402</v>
      </c>
      <c r="C1342" s="542"/>
      <c r="D1342" s="542"/>
      <c r="E1342" s="537"/>
      <c r="F1342" s="538" t="str">
        <f t="shared" si="50"/>
        <v>否</v>
      </c>
      <c r="G1342" s="525" t="str">
        <f t="shared" si="51"/>
        <v>项</v>
      </c>
    </row>
    <row r="1343" ht="36" customHeight="1" spans="1:7">
      <c r="A1343" s="534" t="s">
        <v>2403</v>
      </c>
      <c r="B1343" s="553" t="s">
        <v>525</v>
      </c>
      <c r="C1343" s="540"/>
      <c r="D1343" s="540"/>
      <c r="E1343" s="537"/>
      <c r="F1343" s="538" t="str">
        <f t="shared" si="50"/>
        <v>否</v>
      </c>
      <c r="G1343" s="525" t="str">
        <f t="shared" si="51"/>
        <v>项</v>
      </c>
    </row>
    <row r="1344" ht="36" customHeight="1" spans="1:7">
      <c r="A1344" s="534" t="s">
        <v>117</v>
      </c>
      <c r="B1344" s="535" t="s">
        <v>118</v>
      </c>
      <c r="C1344" s="540">
        <v>30</v>
      </c>
      <c r="D1344" s="540">
        <v>55</v>
      </c>
      <c r="E1344" s="537">
        <f>(D1344-C1344)/C1344</f>
        <v>0.833333333333333</v>
      </c>
      <c r="F1344" s="538" t="str">
        <f t="shared" ref="F1344:F1351" si="52">IF(LEN(A1344)=3,"是",IF(B1344&lt;&gt;"",IF(SUM(C1344:D1344)&lt;&gt;0,"是","否"),"是"))</f>
        <v>是</v>
      </c>
      <c r="G1344" s="525" t="str">
        <f t="shared" ref="G1344:G1349" si="53">IF(LEN(A1344)=3,"类",IF(LEN(A1344)=5,"款","项"))</f>
        <v>类</v>
      </c>
    </row>
    <row r="1345" ht="36" customHeight="1" spans="1:7">
      <c r="A1345" s="534" t="s">
        <v>2404</v>
      </c>
      <c r="B1345" s="535" t="s">
        <v>2405</v>
      </c>
      <c r="C1345" s="540">
        <v>30</v>
      </c>
      <c r="D1345" s="540">
        <v>55</v>
      </c>
      <c r="E1345" s="537">
        <f>(D1345-C1345)/C1345</f>
        <v>0.833333333333333</v>
      </c>
      <c r="F1345" s="538" t="str">
        <f t="shared" si="52"/>
        <v>是</v>
      </c>
      <c r="G1345" s="525" t="str">
        <f t="shared" si="53"/>
        <v>款</v>
      </c>
    </row>
    <row r="1346" ht="36" customHeight="1" spans="1:7">
      <c r="A1346" s="534" t="s">
        <v>119</v>
      </c>
      <c r="B1346" s="535" t="s">
        <v>120</v>
      </c>
      <c r="C1346" s="540"/>
      <c r="D1346" s="540">
        <v>25189</v>
      </c>
      <c r="E1346" s="537"/>
      <c r="F1346" s="538" t="str">
        <f t="shared" si="52"/>
        <v>是</v>
      </c>
      <c r="G1346" s="525" t="str">
        <f t="shared" si="53"/>
        <v>类</v>
      </c>
    </row>
    <row r="1347" ht="36" customHeight="1" spans="1:7">
      <c r="A1347" s="534" t="s">
        <v>2406</v>
      </c>
      <c r="B1347" s="535" t="s">
        <v>2407</v>
      </c>
      <c r="C1347" s="540"/>
      <c r="D1347" s="540"/>
      <c r="E1347" s="537"/>
      <c r="F1347" s="538" t="str">
        <f t="shared" si="52"/>
        <v>否</v>
      </c>
      <c r="G1347" s="525" t="str">
        <f t="shared" si="53"/>
        <v>款</v>
      </c>
    </row>
    <row r="1348" ht="36" customHeight="1" spans="1:7">
      <c r="A1348" s="534" t="s">
        <v>2408</v>
      </c>
      <c r="B1348" s="535" t="s">
        <v>2073</v>
      </c>
      <c r="C1348" s="540"/>
      <c r="D1348" s="540">
        <v>25189</v>
      </c>
      <c r="E1348" s="537"/>
      <c r="F1348" s="538" t="str">
        <f t="shared" si="52"/>
        <v>是</v>
      </c>
      <c r="G1348" s="525" t="str">
        <f t="shared" si="53"/>
        <v>款</v>
      </c>
    </row>
    <row r="1349" ht="36" customHeight="1" spans="1:7">
      <c r="A1349" s="552" t="s">
        <v>2409</v>
      </c>
      <c r="B1349" s="553" t="s">
        <v>525</v>
      </c>
      <c r="C1349" s="555"/>
      <c r="D1349" s="555"/>
      <c r="E1349" s="537"/>
      <c r="F1349" s="538" t="str">
        <f t="shared" si="52"/>
        <v>否</v>
      </c>
      <c r="G1349" s="525" t="str">
        <f t="shared" si="53"/>
        <v>项</v>
      </c>
    </row>
    <row r="1350" ht="36" customHeight="1" spans="1:6">
      <c r="A1350" s="567"/>
      <c r="B1350" s="553"/>
      <c r="C1350" s="555"/>
      <c r="D1350" s="555"/>
      <c r="E1350" s="537"/>
      <c r="F1350" s="538" t="str">
        <f t="shared" si="52"/>
        <v>是</v>
      </c>
    </row>
    <row r="1351" ht="36" customHeight="1" spans="1:6">
      <c r="A1351" s="568"/>
      <c r="B1351" s="569" t="s">
        <v>2410</v>
      </c>
      <c r="C1351" s="536">
        <f>C4+C252+C255+C275+C369+C425+C482+C542+C672+C745+C819+C843+C956+C1021+C1092+C1113+C1141+C1151+C1197+C1218+C1277+C1336+C1337+C1344+C1346</f>
        <v>477291</v>
      </c>
      <c r="D1351" s="536">
        <f>D4+D252+D255+D275+D369+D425+D482+D542+D672+D745+D819+D843+D956+D1021+D1092+D1113+D1141+D1151+D1197+D1218+D1277+D1336+D1337+D1344+D1346</f>
        <v>491175</v>
      </c>
      <c r="E1351" s="537">
        <f>(D1351-C1351)/C1351</f>
        <v>0.0290891720145572</v>
      </c>
      <c r="F1351" s="538" t="str">
        <f t="shared" si="52"/>
        <v>是</v>
      </c>
    </row>
    <row r="1352" spans="3:5">
      <c r="C1352" s="570"/>
      <c r="D1352" s="554"/>
      <c r="E1352" s="571"/>
    </row>
    <row r="1353" spans="3:5">
      <c r="C1353" s="572"/>
      <c r="D1353" s="554"/>
      <c r="E1353" s="571"/>
    </row>
    <row r="1354" spans="3:5">
      <c r="C1354" s="570"/>
      <c r="D1354" s="554"/>
      <c r="E1354" s="571"/>
    </row>
    <row r="1355" spans="3:5">
      <c r="C1355" s="572"/>
      <c r="D1355" s="554"/>
      <c r="E1355" s="571"/>
    </row>
    <row r="1356" spans="3:5">
      <c r="C1356" s="570"/>
      <c r="D1356" s="554"/>
      <c r="E1356" s="571"/>
    </row>
    <row r="1357" spans="3:5">
      <c r="C1357" s="570"/>
      <c r="D1357" s="554"/>
      <c r="E1357" s="571"/>
    </row>
    <row r="1358" spans="3:5">
      <c r="C1358" s="572"/>
      <c r="D1358" s="554"/>
      <c r="E1358" s="571"/>
    </row>
    <row r="1359" spans="3:5">
      <c r="C1359" s="570"/>
      <c r="D1359" s="554"/>
      <c r="E1359" s="571"/>
    </row>
    <row r="1360" spans="3:5">
      <c r="C1360" s="570"/>
      <c r="D1360" s="554"/>
      <c r="E1360" s="571"/>
    </row>
    <row r="1361" spans="3:5">
      <c r="C1361" s="570"/>
      <c r="D1361" s="554"/>
      <c r="E1361" s="571"/>
    </row>
    <row r="1362" spans="3:5">
      <c r="C1362" s="570"/>
      <c r="D1362" s="554"/>
      <c r="E1362" s="571"/>
    </row>
    <row r="1363" spans="3:5">
      <c r="C1363" s="572"/>
      <c r="D1363" s="554"/>
      <c r="E1363" s="571"/>
    </row>
    <row r="1364" spans="3:5">
      <c r="C1364" s="570"/>
      <c r="D1364" s="554"/>
      <c r="E1364" s="571"/>
    </row>
  </sheetData>
  <autoFilter ref="A3:G1351">
    <extLst/>
  </autoFilter>
  <mergeCells count="1">
    <mergeCell ref="B1:E1"/>
  </mergeCells>
  <conditionalFormatting sqref="F4:F1351">
    <cfRule type="cellIs" dxfId="2" priority="1439"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4"/>
  <sheetViews>
    <sheetView showGridLines="0" showZeros="0" view="pageBreakPreview" zoomScale="80" zoomScaleNormal="100" workbookViewId="0">
      <pane xSplit="1" ySplit="3" topLeftCell="B901" activePane="bottomRight" state="frozen"/>
      <selection/>
      <selection pane="topRight"/>
      <selection pane="bottomLeft"/>
      <selection pane="bottomRight" activeCell="C1020" sqref="C1020"/>
    </sheetView>
  </sheetViews>
  <sheetFormatPr defaultColWidth="9" defaultRowHeight="14.25" outlineLevelCol="7"/>
  <cols>
    <col min="1" max="1" width="19.125" style="174" customWidth="1"/>
    <col min="2" max="2" width="50.625" style="174" customWidth="1"/>
    <col min="3" max="4" width="20.625" style="174" customWidth="1"/>
    <col min="5" max="5" width="20.625" style="377" customWidth="1"/>
    <col min="6" max="6" width="4" style="174" customWidth="1"/>
    <col min="7" max="16384" width="9" style="174"/>
  </cols>
  <sheetData>
    <row r="1" s="263" customFormat="1" ht="45" customHeight="1" spans="2:5">
      <c r="B1" s="478" t="s">
        <v>2411</v>
      </c>
      <c r="C1" s="478"/>
      <c r="D1" s="478"/>
      <c r="E1" s="478"/>
    </row>
    <row r="2" s="263" customFormat="1" ht="20.1" customHeight="1" spans="1:5">
      <c r="A2" s="479"/>
      <c r="B2" s="480"/>
      <c r="C2" s="481"/>
      <c r="D2" s="482"/>
      <c r="E2" s="482" t="s">
        <v>2</v>
      </c>
    </row>
    <row r="3" s="173" customFormat="1" ht="45" customHeight="1" spans="1:7">
      <c r="A3" s="483" t="s">
        <v>3</v>
      </c>
      <c r="B3" s="484" t="s">
        <v>4</v>
      </c>
      <c r="C3" s="483" t="s">
        <v>131</v>
      </c>
      <c r="D3" s="483" t="s">
        <v>6</v>
      </c>
      <c r="E3" s="483" t="s">
        <v>132</v>
      </c>
      <c r="F3" s="458" t="s">
        <v>8</v>
      </c>
      <c r="G3" s="173" t="s">
        <v>139</v>
      </c>
    </row>
    <row r="4" ht="36" customHeight="1" spans="1:7">
      <c r="A4" s="485" t="s">
        <v>71</v>
      </c>
      <c r="B4" s="339" t="s">
        <v>72</v>
      </c>
      <c r="C4" s="486">
        <f>C5+C17+C26+C37+C48+C59+C70+C83+C92+C105+C115+C124+C135+C148+C155+C163+C169+C176+C183+C190+C197+C204+C212+C218+C224+C231+C246</f>
        <v>5241</v>
      </c>
      <c r="D4" s="486">
        <f>D5+D17+D26+D37+D48+D59+D70+D83+D92+D105+D115+D124+D135+D148+D155+D163+D169+D176+D183+D190+D197+D204+D212+D218+D224+D231+D246</f>
        <v>6286</v>
      </c>
      <c r="E4" s="487">
        <f>(D4-C4)/C4</f>
        <v>0.199389429498187</v>
      </c>
      <c r="F4" s="312" t="str">
        <f t="shared" ref="F4:F67" si="0">IF(LEN(A4)=3,"是",IF(B4&lt;&gt;"",IF(SUM(C4:D4)&lt;&gt;0,"是","否"),"是"))</f>
        <v>是</v>
      </c>
      <c r="G4" s="174" t="str">
        <f t="shared" ref="G4:G67" si="1">IF(LEN(A4)=3,"类",IF(LEN(A4)=5,"款","项"))</f>
        <v>类</v>
      </c>
    </row>
    <row r="5" ht="36" customHeight="1" spans="1:7">
      <c r="A5" s="485" t="s">
        <v>140</v>
      </c>
      <c r="B5" s="339" t="s">
        <v>141</v>
      </c>
      <c r="C5" s="486">
        <v>35</v>
      </c>
      <c r="D5" s="486"/>
      <c r="E5" s="487">
        <f>(D5-C5)/C5</f>
        <v>-1</v>
      </c>
      <c r="F5" s="312" t="str">
        <f t="shared" si="0"/>
        <v>是</v>
      </c>
      <c r="G5" s="174" t="str">
        <f t="shared" si="1"/>
        <v>款</v>
      </c>
    </row>
    <row r="6" ht="36" customHeight="1" spans="1:7">
      <c r="A6" s="488" t="s">
        <v>142</v>
      </c>
      <c r="B6" s="343" t="s">
        <v>143</v>
      </c>
      <c r="C6" s="489"/>
      <c r="D6" s="489"/>
      <c r="E6" s="487"/>
      <c r="F6" s="312" t="str">
        <f t="shared" si="0"/>
        <v>否</v>
      </c>
      <c r="G6" s="174" t="str">
        <f t="shared" si="1"/>
        <v>项</v>
      </c>
    </row>
    <row r="7" ht="36" customHeight="1" spans="1:7">
      <c r="A7" s="488" t="s">
        <v>144</v>
      </c>
      <c r="B7" s="343" t="s">
        <v>145</v>
      </c>
      <c r="C7" s="489">
        <v>31</v>
      </c>
      <c r="D7" s="489"/>
      <c r="E7" s="490">
        <f>(D7-C7)/C7</f>
        <v>-1</v>
      </c>
      <c r="F7" s="312" t="str">
        <f t="shared" si="0"/>
        <v>是</v>
      </c>
      <c r="G7" s="174" t="str">
        <f t="shared" si="1"/>
        <v>项</v>
      </c>
    </row>
    <row r="8" ht="36" customHeight="1" spans="1:7">
      <c r="A8" s="488" t="s">
        <v>146</v>
      </c>
      <c r="B8" s="343" t="s">
        <v>147</v>
      </c>
      <c r="C8" s="489"/>
      <c r="D8" s="489"/>
      <c r="E8" s="490"/>
      <c r="F8" s="312" t="str">
        <f t="shared" si="0"/>
        <v>否</v>
      </c>
      <c r="G8" s="174" t="str">
        <f t="shared" si="1"/>
        <v>项</v>
      </c>
    </row>
    <row r="9" ht="36" customHeight="1" spans="1:7">
      <c r="A9" s="488" t="s">
        <v>148</v>
      </c>
      <c r="B9" s="343" t="s">
        <v>149</v>
      </c>
      <c r="C9" s="489"/>
      <c r="D9" s="489"/>
      <c r="E9" s="490"/>
      <c r="F9" s="312" t="str">
        <f t="shared" si="0"/>
        <v>否</v>
      </c>
      <c r="G9" s="174" t="str">
        <f t="shared" si="1"/>
        <v>项</v>
      </c>
    </row>
    <row r="10" ht="36" customHeight="1" spans="1:7">
      <c r="A10" s="488" t="s">
        <v>150</v>
      </c>
      <c r="B10" s="343" t="s">
        <v>151</v>
      </c>
      <c r="C10" s="489"/>
      <c r="D10" s="489"/>
      <c r="E10" s="490"/>
      <c r="F10" s="312" t="str">
        <f t="shared" si="0"/>
        <v>否</v>
      </c>
      <c r="G10" s="174" t="str">
        <f t="shared" si="1"/>
        <v>项</v>
      </c>
    </row>
    <row r="11" ht="36" customHeight="1" spans="1:7">
      <c r="A11" s="488" t="s">
        <v>152</v>
      </c>
      <c r="B11" s="343" t="s">
        <v>153</v>
      </c>
      <c r="C11" s="489"/>
      <c r="D11" s="489"/>
      <c r="E11" s="490"/>
      <c r="F11" s="312" t="str">
        <f t="shared" si="0"/>
        <v>否</v>
      </c>
      <c r="G11" s="174" t="str">
        <f t="shared" si="1"/>
        <v>项</v>
      </c>
    </row>
    <row r="12" ht="36" customHeight="1" spans="1:7">
      <c r="A12" s="488" t="s">
        <v>154</v>
      </c>
      <c r="B12" s="343" t="s">
        <v>155</v>
      </c>
      <c r="C12" s="489"/>
      <c r="D12" s="489"/>
      <c r="E12" s="490"/>
      <c r="F12" s="312" t="str">
        <f t="shared" si="0"/>
        <v>否</v>
      </c>
      <c r="G12" s="174" t="str">
        <f t="shared" si="1"/>
        <v>项</v>
      </c>
    </row>
    <row r="13" ht="36" customHeight="1" spans="1:7">
      <c r="A13" s="488" t="s">
        <v>156</v>
      </c>
      <c r="B13" s="343" t="s">
        <v>157</v>
      </c>
      <c r="C13" s="489">
        <v>4</v>
      </c>
      <c r="D13" s="489"/>
      <c r="E13" s="490">
        <f>(D13-C13)/C13</f>
        <v>-1</v>
      </c>
      <c r="F13" s="312" t="str">
        <f t="shared" si="0"/>
        <v>是</v>
      </c>
      <c r="G13" s="174" t="str">
        <f t="shared" si="1"/>
        <v>项</v>
      </c>
    </row>
    <row r="14" ht="36" customHeight="1" spans="1:7">
      <c r="A14" s="488" t="s">
        <v>158</v>
      </c>
      <c r="B14" s="343" t="s">
        <v>159</v>
      </c>
      <c r="C14" s="489"/>
      <c r="D14" s="489"/>
      <c r="E14" s="487"/>
      <c r="F14" s="312" t="str">
        <f t="shared" si="0"/>
        <v>否</v>
      </c>
      <c r="G14" s="174" t="str">
        <f t="shared" si="1"/>
        <v>项</v>
      </c>
    </row>
    <row r="15" ht="36" customHeight="1" spans="1:7">
      <c r="A15" s="488" t="s">
        <v>160</v>
      </c>
      <c r="B15" s="343" t="s">
        <v>161</v>
      </c>
      <c r="C15" s="489"/>
      <c r="D15" s="489"/>
      <c r="E15" s="487"/>
      <c r="F15" s="312" t="str">
        <f t="shared" si="0"/>
        <v>否</v>
      </c>
      <c r="G15" s="174" t="str">
        <f t="shared" si="1"/>
        <v>项</v>
      </c>
    </row>
    <row r="16" ht="36" customHeight="1" spans="1:7">
      <c r="A16" s="488" t="s">
        <v>162</v>
      </c>
      <c r="B16" s="343" t="s">
        <v>163</v>
      </c>
      <c r="C16" s="489"/>
      <c r="D16" s="489"/>
      <c r="E16" s="487"/>
      <c r="F16" s="312" t="str">
        <f t="shared" si="0"/>
        <v>否</v>
      </c>
      <c r="G16" s="174" t="str">
        <f t="shared" si="1"/>
        <v>项</v>
      </c>
    </row>
    <row r="17" ht="36" customHeight="1" spans="1:7">
      <c r="A17" s="485" t="s">
        <v>164</v>
      </c>
      <c r="B17" s="339" t="s">
        <v>165</v>
      </c>
      <c r="C17" s="486">
        <v>10</v>
      </c>
      <c r="D17" s="486"/>
      <c r="E17" s="487">
        <f>(D17-C17)/C17</f>
        <v>-1</v>
      </c>
      <c r="F17" s="312" t="str">
        <f t="shared" si="0"/>
        <v>是</v>
      </c>
      <c r="G17" s="174" t="str">
        <f t="shared" si="1"/>
        <v>款</v>
      </c>
    </row>
    <row r="18" ht="36" customHeight="1" spans="1:7">
      <c r="A18" s="488" t="s">
        <v>166</v>
      </c>
      <c r="B18" s="343" t="s">
        <v>143</v>
      </c>
      <c r="C18" s="489"/>
      <c r="D18" s="489"/>
      <c r="E18" s="487"/>
      <c r="F18" s="312" t="str">
        <f t="shared" si="0"/>
        <v>否</v>
      </c>
      <c r="G18" s="174" t="str">
        <f t="shared" si="1"/>
        <v>项</v>
      </c>
    </row>
    <row r="19" ht="36" customHeight="1" spans="1:7">
      <c r="A19" s="488" t="s">
        <v>167</v>
      </c>
      <c r="B19" s="343" t="s">
        <v>145</v>
      </c>
      <c r="C19" s="489">
        <v>10</v>
      </c>
      <c r="D19" s="489"/>
      <c r="E19" s="490">
        <f>(D19-C19)/C19</f>
        <v>-1</v>
      </c>
      <c r="F19" s="312" t="str">
        <f t="shared" si="0"/>
        <v>是</v>
      </c>
      <c r="G19" s="174" t="str">
        <f t="shared" si="1"/>
        <v>项</v>
      </c>
    </row>
    <row r="20" ht="36" customHeight="1" spans="1:7">
      <c r="A20" s="488" t="s">
        <v>168</v>
      </c>
      <c r="B20" s="343" t="s">
        <v>147</v>
      </c>
      <c r="C20" s="489"/>
      <c r="D20" s="489"/>
      <c r="E20" s="490"/>
      <c r="F20" s="312" t="str">
        <f t="shared" si="0"/>
        <v>否</v>
      </c>
      <c r="G20" s="174" t="str">
        <f t="shared" si="1"/>
        <v>项</v>
      </c>
    </row>
    <row r="21" ht="36" customHeight="1" spans="1:7">
      <c r="A21" s="488" t="s">
        <v>169</v>
      </c>
      <c r="B21" s="343" t="s">
        <v>170</v>
      </c>
      <c r="C21" s="489"/>
      <c r="D21" s="489"/>
      <c r="E21" s="490"/>
      <c r="F21" s="312" t="str">
        <f t="shared" si="0"/>
        <v>否</v>
      </c>
      <c r="G21" s="174" t="str">
        <f t="shared" si="1"/>
        <v>项</v>
      </c>
    </row>
    <row r="22" ht="36" customHeight="1" spans="1:7">
      <c r="A22" s="488" t="s">
        <v>171</v>
      </c>
      <c r="B22" s="343" t="s">
        <v>172</v>
      </c>
      <c r="C22" s="489"/>
      <c r="D22" s="489"/>
      <c r="E22" s="490"/>
      <c r="F22" s="312" t="str">
        <f t="shared" si="0"/>
        <v>否</v>
      </c>
      <c r="G22" s="174" t="str">
        <f t="shared" si="1"/>
        <v>项</v>
      </c>
    </row>
    <row r="23" ht="36" customHeight="1" spans="1:7">
      <c r="A23" s="488" t="s">
        <v>173</v>
      </c>
      <c r="B23" s="343" t="s">
        <v>174</v>
      </c>
      <c r="C23" s="489"/>
      <c r="D23" s="489"/>
      <c r="E23" s="490"/>
      <c r="F23" s="312" t="str">
        <f t="shared" si="0"/>
        <v>否</v>
      </c>
      <c r="G23" s="174" t="str">
        <f t="shared" si="1"/>
        <v>项</v>
      </c>
    </row>
    <row r="24" ht="36" customHeight="1" spans="1:7">
      <c r="A24" s="488" t="s">
        <v>175</v>
      </c>
      <c r="B24" s="343" t="s">
        <v>161</v>
      </c>
      <c r="C24" s="489"/>
      <c r="D24" s="489"/>
      <c r="E24" s="490"/>
      <c r="F24" s="312" t="str">
        <f t="shared" si="0"/>
        <v>否</v>
      </c>
      <c r="G24" s="174" t="str">
        <f t="shared" si="1"/>
        <v>项</v>
      </c>
    </row>
    <row r="25" ht="36" customHeight="1" spans="1:7">
      <c r="A25" s="488" t="s">
        <v>176</v>
      </c>
      <c r="B25" s="343" t="s">
        <v>177</v>
      </c>
      <c r="C25" s="489"/>
      <c r="D25" s="489"/>
      <c r="E25" s="490"/>
      <c r="F25" s="312" t="str">
        <f t="shared" si="0"/>
        <v>否</v>
      </c>
      <c r="G25" s="174" t="str">
        <f t="shared" si="1"/>
        <v>项</v>
      </c>
    </row>
    <row r="26" ht="36" customHeight="1" spans="1:7">
      <c r="A26" s="485" t="s">
        <v>178</v>
      </c>
      <c r="B26" s="339" t="s">
        <v>179</v>
      </c>
      <c r="C26" s="486">
        <v>3349</v>
      </c>
      <c r="D26" s="486">
        <v>4441</v>
      </c>
      <c r="E26" s="487">
        <f>(D26-C26)/C26</f>
        <v>0.326067482830696</v>
      </c>
      <c r="F26" s="312" t="str">
        <f t="shared" si="0"/>
        <v>是</v>
      </c>
      <c r="G26" s="174" t="str">
        <f t="shared" si="1"/>
        <v>款</v>
      </c>
    </row>
    <row r="27" ht="36" customHeight="1" spans="1:7">
      <c r="A27" s="488" t="s">
        <v>180</v>
      </c>
      <c r="B27" s="343" t="s">
        <v>143</v>
      </c>
      <c r="C27" s="489">
        <v>2086</v>
      </c>
      <c r="D27" s="489">
        <v>2561</v>
      </c>
      <c r="E27" s="490">
        <f>(D27-C27)/C27</f>
        <v>0.227708533077661</v>
      </c>
      <c r="F27" s="312" t="str">
        <f t="shared" si="0"/>
        <v>是</v>
      </c>
      <c r="G27" s="174" t="str">
        <f t="shared" si="1"/>
        <v>项</v>
      </c>
    </row>
    <row r="28" ht="36" customHeight="1" spans="1:7">
      <c r="A28" s="488" t="s">
        <v>181</v>
      </c>
      <c r="B28" s="343" t="s">
        <v>145</v>
      </c>
      <c r="C28" s="489">
        <v>1263</v>
      </c>
      <c r="D28" s="489">
        <v>1880</v>
      </c>
      <c r="E28" s="490">
        <f>(D28-C28)/C28</f>
        <v>0.488519398258116</v>
      </c>
      <c r="F28" s="312" t="str">
        <f t="shared" si="0"/>
        <v>是</v>
      </c>
      <c r="G28" s="174" t="str">
        <f t="shared" si="1"/>
        <v>项</v>
      </c>
    </row>
    <row r="29" ht="36" customHeight="1" spans="1:7">
      <c r="A29" s="488" t="s">
        <v>182</v>
      </c>
      <c r="B29" s="343" t="s">
        <v>147</v>
      </c>
      <c r="C29" s="489"/>
      <c r="D29" s="489"/>
      <c r="E29" s="490"/>
      <c r="F29" s="312" t="str">
        <f t="shared" si="0"/>
        <v>否</v>
      </c>
      <c r="G29" s="174" t="str">
        <f t="shared" si="1"/>
        <v>项</v>
      </c>
    </row>
    <row r="30" ht="36" customHeight="1" spans="1:7">
      <c r="A30" s="488" t="s">
        <v>183</v>
      </c>
      <c r="B30" s="343" t="s">
        <v>184</v>
      </c>
      <c r="C30" s="489"/>
      <c r="D30" s="489"/>
      <c r="E30" s="490"/>
      <c r="F30" s="312" t="str">
        <f t="shared" si="0"/>
        <v>否</v>
      </c>
      <c r="G30" s="174" t="str">
        <f t="shared" si="1"/>
        <v>项</v>
      </c>
    </row>
    <row r="31" ht="36" customHeight="1" spans="1:7">
      <c r="A31" s="488" t="s">
        <v>185</v>
      </c>
      <c r="B31" s="343" t="s">
        <v>186</v>
      </c>
      <c r="C31" s="489"/>
      <c r="D31" s="489"/>
      <c r="E31" s="490"/>
      <c r="F31" s="312" t="str">
        <f t="shared" si="0"/>
        <v>否</v>
      </c>
      <c r="G31" s="174" t="str">
        <f t="shared" si="1"/>
        <v>项</v>
      </c>
    </row>
    <row r="32" ht="36" customHeight="1" spans="1:7">
      <c r="A32" s="488" t="s">
        <v>187</v>
      </c>
      <c r="B32" s="343" t="s">
        <v>188</v>
      </c>
      <c r="C32" s="489"/>
      <c r="D32" s="489"/>
      <c r="E32" s="490"/>
      <c r="F32" s="312" t="str">
        <f t="shared" si="0"/>
        <v>否</v>
      </c>
      <c r="G32" s="174" t="str">
        <f t="shared" si="1"/>
        <v>项</v>
      </c>
    </row>
    <row r="33" ht="36" customHeight="1" spans="1:7">
      <c r="A33" s="488" t="s">
        <v>189</v>
      </c>
      <c r="B33" s="343" t="s">
        <v>190</v>
      </c>
      <c r="C33" s="489"/>
      <c r="D33" s="489"/>
      <c r="E33" s="490"/>
      <c r="F33" s="312" t="str">
        <f t="shared" si="0"/>
        <v>否</v>
      </c>
      <c r="G33" s="174" t="str">
        <f t="shared" si="1"/>
        <v>项</v>
      </c>
    </row>
    <row r="34" ht="36" customHeight="1" spans="1:7">
      <c r="A34" s="488" t="s">
        <v>191</v>
      </c>
      <c r="B34" s="343" t="s">
        <v>192</v>
      </c>
      <c r="C34" s="489"/>
      <c r="D34" s="489"/>
      <c r="E34" s="490"/>
      <c r="F34" s="312" t="str">
        <f t="shared" si="0"/>
        <v>否</v>
      </c>
      <c r="G34" s="174" t="str">
        <f t="shared" si="1"/>
        <v>项</v>
      </c>
    </row>
    <row r="35" ht="36" customHeight="1" spans="1:7">
      <c r="A35" s="488" t="s">
        <v>193</v>
      </c>
      <c r="B35" s="343" t="s">
        <v>161</v>
      </c>
      <c r="C35" s="489"/>
      <c r="D35" s="489"/>
      <c r="E35" s="490"/>
      <c r="F35" s="312" t="str">
        <f t="shared" si="0"/>
        <v>否</v>
      </c>
      <c r="G35" s="174" t="str">
        <f t="shared" si="1"/>
        <v>项</v>
      </c>
    </row>
    <row r="36" ht="36" customHeight="1" spans="1:7">
      <c r="A36" s="491" t="s">
        <v>194</v>
      </c>
      <c r="B36" s="343" t="s">
        <v>195</v>
      </c>
      <c r="C36" s="489"/>
      <c r="D36" s="489"/>
      <c r="E36" s="490"/>
      <c r="F36" s="312" t="str">
        <f t="shared" si="0"/>
        <v>否</v>
      </c>
      <c r="G36" s="174" t="str">
        <f t="shared" si="1"/>
        <v>项</v>
      </c>
    </row>
    <row r="37" ht="36" customHeight="1" spans="1:7">
      <c r="A37" s="485" t="s">
        <v>196</v>
      </c>
      <c r="B37" s="339" t="s">
        <v>197</v>
      </c>
      <c r="C37" s="486"/>
      <c r="D37" s="486"/>
      <c r="E37" s="487"/>
      <c r="F37" s="312" t="str">
        <f t="shared" si="0"/>
        <v>否</v>
      </c>
      <c r="G37" s="174" t="str">
        <f t="shared" si="1"/>
        <v>款</v>
      </c>
    </row>
    <row r="38" ht="36" customHeight="1" spans="1:7">
      <c r="A38" s="488" t="s">
        <v>198</v>
      </c>
      <c r="B38" s="343" t="s">
        <v>143</v>
      </c>
      <c r="C38" s="489"/>
      <c r="D38" s="489"/>
      <c r="E38" s="490"/>
      <c r="F38" s="312" t="str">
        <f t="shared" si="0"/>
        <v>否</v>
      </c>
      <c r="G38" s="174" t="str">
        <f t="shared" si="1"/>
        <v>项</v>
      </c>
    </row>
    <row r="39" ht="36" customHeight="1" spans="1:7">
      <c r="A39" s="488" t="s">
        <v>199</v>
      </c>
      <c r="B39" s="343" t="s">
        <v>145</v>
      </c>
      <c r="C39" s="489"/>
      <c r="D39" s="489"/>
      <c r="E39" s="490"/>
      <c r="F39" s="312" t="str">
        <f t="shared" si="0"/>
        <v>否</v>
      </c>
      <c r="G39" s="174" t="str">
        <f t="shared" si="1"/>
        <v>项</v>
      </c>
    </row>
    <row r="40" ht="36" customHeight="1" spans="1:7">
      <c r="A40" s="488" t="s">
        <v>200</v>
      </c>
      <c r="B40" s="343" t="s">
        <v>147</v>
      </c>
      <c r="C40" s="489"/>
      <c r="D40" s="489"/>
      <c r="E40" s="490"/>
      <c r="F40" s="312" t="str">
        <f t="shared" si="0"/>
        <v>否</v>
      </c>
      <c r="G40" s="174" t="str">
        <f t="shared" si="1"/>
        <v>项</v>
      </c>
    </row>
    <row r="41" ht="36" customHeight="1" spans="1:7">
      <c r="A41" s="488" t="s">
        <v>201</v>
      </c>
      <c r="B41" s="343" t="s">
        <v>202</v>
      </c>
      <c r="C41" s="489"/>
      <c r="D41" s="489"/>
      <c r="E41" s="490"/>
      <c r="F41" s="312" t="str">
        <f t="shared" si="0"/>
        <v>否</v>
      </c>
      <c r="G41" s="174" t="str">
        <f t="shared" si="1"/>
        <v>项</v>
      </c>
    </row>
    <row r="42" ht="36" customHeight="1" spans="1:7">
      <c r="A42" s="488" t="s">
        <v>203</v>
      </c>
      <c r="B42" s="343" t="s">
        <v>204</v>
      </c>
      <c r="C42" s="489"/>
      <c r="D42" s="489"/>
      <c r="E42" s="490"/>
      <c r="F42" s="312" t="str">
        <f t="shared" si="0"/>
        <v>否</v>
      </c>
      <c r="G42" s="174" t="str">
        <f t="shared" si="1"/>
        <v>项</v>
      </c>
    </row>
    <row r="43" ht="36" customHeight="1" spans="1:7">
      <c r="A43" s="488" t="s">
        <v>205</v>
      </c>
      <c r="B43" s="343" t="s">
        <v>206</v>
      </c>
      <c r="C43" s="489"/>
      <c r="D43" s="489"/>
      <c r="E43" s="490"/>
      <c r="F43" s="312" t="str">
        <f t="shared" si="0"/>
        <v>否</v>
      </c>
      <c r="G43" s="174" t="str">
        <f t="shared" si="1"/>
        <v>项</v>
      </c>
    </row>
    <row r="44" ht="36" customHeight="1" spans="1:7">
      <c r="A44" s="488" t="s">
        <v>207</v>
      </c>
      <c r="B44" s="343" t="s">
        <v>208</v>
      </c>
      <c r="C44" s="489"/>
      <c r="D44" s="489"/>
      <c r="E44" s="490"/>
      <c r="F44" s="312" t="str">
        <f t="shared" si="0"/>
        <v>否</v>
      </c>
      <c r="G44" s="174" t="str">
        <f t="shared" si="1"/>
        <v>项</v>
      </c>
    </row>
    <row r="45" ht="36" customHeight="1" spans="1:7">
      <c r="A45" s="488" t="s">
        <v>209</v>
      </c>
      <c r="B45" s="343" t="s">
        <v>210</v>
      </c>
      <c r="C45" s="489"/>
      <c r="D45" s="489"/>
      <c r="E45" s="490"/>
      <c r="F45" s="312" t="str">
        <f t="shared" si="0"/>
        <v>否</v>
      </c>
      <c r="G45" s="174" t="str">
        <f t="shared" si="1"/>
        <v>项</v>
      </c>
    </row>
    <row r="46" ht="36" customHeight="1" spans="1:7">
      <c r="A46" s="488" t="s">
        <v>211</v>
      </c>
      <c r="B46" s="343" t="s">
        <v>161</v>
      </c>
      <c r="C46" s="489"/>
      <c r="D46" s="489"/>
      <c r="E46" s="490"/>
      <c r="F46" s="312" t="str">
        <f t="shared" si="0"/>
        <v>否</v>
      </c>
      <c r="G46" s="174" t="str">
        <f t="shared" si="1"/>
        <v>项</v>
      </c>
    </row>
    <row r="47" ht="36" customHeight="1" spans="1:7">
      <c r="A47" s="488" t="s">
        <v>212</v>
      </c>
      <c r="B47" s="343" t="s">
        <v>213</v>
      </c>
      <c r="C47" s="489"/>
      <c r="D47" s="489"/>
      <c r="E47" s="490"/>
      <c r="F47" s="312" t="str">
        <f t="shared" si="0"/>
        <v>否</v>
      </c>
      <c r="G47" s="174" t="str">
        <f t="shared" si="1"/>
        <v>项</v>
      </c>
    </row>
    <row r="48" ht="36" customHeight="1" spans="1:7">
      <c r="A48" s="485" t="s">
        <v>214</v>
      </c>
      <c r="B48" s="339" t="s">
        <v>215</v>
      </c>
      <c r="C48" s="486">
        <v>7</v>
      </c>
      <c r="D48" s="486"/>
      <c r="E48" s="487">
        <f>(D48-C48)/C48</f>
        <v>-1</v>
      </c>
      <c r="F48" s="312" t="str">
        <f t="shared" si="0"/>
        <v>是</v>
      </c>
      <c r="G48" s="174" t="str">
        <f t="shared" si="1"/>
        <v>款</v>
      </c>
    </row>
    <row r="49" ht="36" customHeight="1" spans="1:7">
      <c r="A49" s="488" t="s">
        <v>216</v>
      </c>
      <c r="B49" s="343" t="s">
        <v>143</v>
      </c>
      <c r="C49" s="489"/>
      <c r="D49" s="489"/>
      <c r="E49" s="487"/>
      <c r="F49" s="312" t="str">
        <f t="shared" si="0"/>
        <v>否</v>
      </c>
      <c r="G49" s="174" t="str">
        <f t="shared" si="1"/>
        <v>项</v>
      </c>
    </row>
    <row r="50" ht="36" customHeight="1" spans="1:7">
      <c r="A50" s="488" t="s">
        <v>217</v>
      </c>
      <c r="B50" s="343" t="s">
        <v>145</v>
      </c>
      <c r="C50" s="489">
        <v>3</v>
      </c>
      <c r="D50" s="489"/>
      <c r="E50" s="490">
        <f>(D50-C50)/C50</f>
        <v>-1</v>
      </c>
      <c r="F50" s="312" t="str">
        <f t="shared" si="0"/>
        <v>是</v>
      </c>
      <c r="G50" s="174" t="str">
        <f t="shared" si="1"/>
        <v>项</v>
      </c>
    </row>
    <row r="51" ht="36" customHeight="1" spans="1:7">
      <c r="A51" s="488" t="s">
        <v>218</v>
      </c>
      <c r="B51" s="343" t="s">
        <v>147</v>
      </c>
      <c r="C51" s="489"/>
      <c r="D51" s="489"/>
      <c r="E51" s="487"/>
      <c r="F51" s="312" t="str">
        <f t="shared" si="0"/>
        <v>否</v>
      </c>
      <c r="G51" s="174" t="str">
        <f t="shared" si="1"/>
        <v>项</v>
      </c>
    </row>
    <row r="52" ht="36" customHeight="1" spans="1:7">
      <c r="A52" s="488" t="s">
        <v>219</v>
      </c>
      <c r="B52" s="343" t="s">
        <v>220</v>
      </c>
      <c r="C52" s="489"/>
      <c r="D52" s="489"/>
      <c r="E52" s="487"/>
      <c r="F52" s="312" t="str">
        <f t="shared" si="0"/>
        <v>否</v>
      </c>
      <c r="G52" s="174" t="str">
        <f t="shared" si="1"/>
        <v>项</v>
      </c>
    </row>
    <row r="53" ht="36" customHeight="1" spans="1:7">
      <c r="A53" s="488" t="s">
        <v>221</v>
      </c>
      <c r="B53" s="343" t="s">
        <v>222</v>
      </c>
      <c r="C53" s="489"/>
      <c r="D53" s="489"/>
      <c r="E53" s="487"/>
      <c r="F53" s="312" t="str">
        <f t="shared" si="0"/>
        <v>否</v>
      </c>
      <c r="G53" s="174" t="str">
        <f t="shared" si="1"/>
        <v>项</v>
      </c>
    </row>
    <row r="54" ht="36" customHeight="1" spans="1:7">
      <c r="A54" s="488" t="s">
        <v>223</v>
      </c>
      <c r="B54" s="343" t="s">
        <v>224</v>
      </c>
      <c r="C54" s="489"/>
      <c r="D54" s="489"/>
      <c r="E54" s="487"/>
      <c r="F54" s="312" t="str">
        <f t="shared" si="0"/>
        <v>否</v>
      </c>
      <c r="G54" s="174" t="str">
        <f t="shared" si="1"/>
        <v>项</v>
      </c>
    </row>
    <row r="55" ht="36" customHeight="1" spans="1:7">
      <c r="A55" s="488" t="s">
        <v>225</v>
      </c>
      <c r="B55" s="343" t="s">
        <v>226</v>
      </c>
      <c r="C55" s="489">
        <v>4</v>
      </c>
      <c r="D55" s="489"/>
      <c r="E55" s="490">
        <f>(D55-C55)/C55</f>
        <v>-1</v>
      </c>
      <c r="F55" s="312" t="str">
        <f t="shared" si="0"/>
        <v>是</v>
      </c>
      <c r="G55" s="174" t="str">
        <f t="shared" si="1"/>
        <v>项</v>
      </c>
    </row>
    <row r="56" ht="36" customHeight="1" spans="1:7">
      <c r="A56" s="488" t="s">
        <v>227</v>
      </c>
      <c r="B56" s="343" t="s">
        <v>228</v>
      </c>
      <c r="C56" s="489"/>
      <c r="D56" s="489"/>
      <c r="E56" s="487"/>
      <c r="F56" s="312" t="str">
        <f t="shared" si="0"/>
        <v>否</v>
      </c>
      <c r="G56" s="174" t="str">
        <f t="shared" si="1"/>
        <v>项</v>
      </c>
    </row>
    <row r="57" ht="36" customHeight="1" spans="1:7">
      <c r="A57" s="488" t="s">
        <v>229</v>
      </c>
      <c r="B57" s="343" t="s">
        <v>161</v>
      </c>
      <c r="C57" s="489"/>
      <c r="D57" s="489"/>
      <c r="E57" s="487"/>
      <c r="F57" s="312" t="str">
        <f t="shared" si="0"/>
        <v>否</v>
      </c>
      <c r="G57" s="174" t="str">
        <f t="shared" si="1"/>
        <v>项</v>
      </c>
    </row>
    <row r="58" ht="36" customHeight="1" spans="1:7">
      <c r="A58" s="488" t="s">
        <v>230</v>
      </c>
      <c r="B58" s="343" t="s">
        <v>231</v>
      </c>
      <c r="C58" s="489"/>
      <c r="D58" s="489"/>
      <c r="E58" s="487"/>
      <c r="F58" s="312" t="str">
        <f t="shared" si="0"/>
        <v>否</v>
      </c>
      <c r="G58" s="174" t="str">
        <f t="shared" si="1"/>
        <v>项</v>
      </c>
    </row>
    <row r="59" ht="36" customHeight="1" spans="1:7">
      <c r="A59" s="485" t="s">
        <v>232</v>
      </c>
      <c r="B59" s="339" t="s">
        <v>233</v>
      </c>
      <c r="C59" s="486">
        <v>279</v>
      </c>
      <c r="D59" s="486">
        <v>330</v>
      </c>
      <c r="E59" s="487">
        <f>(D59-C59)/C59</f>
        <v>0.182795698924731</v>
      </c>
      <c r="F59" s="312" t="str">
        <f t="shared" si="0"/>
        <v>是</v>
      </c>
      <c r="G59" s="174" t="str">
        <f t="shared" si="1"/>
        <v>款</v>
      </c>
    </row>
    <row r="60" ht="36" customHeight="1" spans="1:7">
      <c r="A60" s="488" t="s">
        <v>234</v>
      </c>
      <c r="B60" s="343" t="s">
        <v>143</v>
      </c>
      <c r="C60" s="489">
        <v>253</v>
      </c>
      <c r="D60" s="489">
        <v>210</v>
      </c>
      <c r="E60" s="490">
        <f>(D60-C60)/C60</f>
        <v>-0.1699604743083</v>
      </c>
      <c r="F60" s="312" t="str">
        <f t="shared" si="0"/>
        <v>是</v>
      </c>
      <c r="G60" s="174" t="str">
        <f t="shared" si="1"/>
        <v>项</v>
      </c>
    </row>
    <row r="61" ht="36" customHeight="1" spans="1:7">
      <c r="A61" s="488" t="s">
        <v>235</v>
      </c>
      <c r="B61" s="343" t="s">
        <v>145</v>
      </c>
      <c r="C61" s="489">
        <v>26</v>
      </c>
      <c r="D61" s="489">
        <v>90</v>
      </c>
      <c r="E61" s="490">
        <f>(D61-C61)/C61</f>
        <v>2.46153846153846</v>
      </c>
      <c r="F61" s="312" t="str">
        <f t="shared" si="0"/>
        <v>是</v>
      </c>
      <c r="G61" s="174" t="str">
        <f t="shared" si="1"/>
        <v>项</v>
      </c>
    </row>
    <row r="62" ht="36" customHeight="1" spans="1:7">
      <c r="A62" s="488" t="s">
        <v>236</v>
      </c>
      <c r="B62" s="343" t="s">
        <v>147</v>
      </c>
      <c r="C62" s="489"/>
      <c r="D62" s="489"/>
      <c r="E62" s="487"/>
      <c r="F62" s="312" t="str">
        <f t="shared" si="0"/>
        <v>否</v>
      </c>
      <c r="G62" s="174" t="str">
        <f t="shared" si="1"/>
        <v>项</v>
      </c>
    </row>
    <row r="63" ht="36" customHeight="1" spans="1:7">
      <c r="A63" s="488" t="s">
        <v>237</v>
      </c>
      <c r="B63" s="343" t="s">
        <v>238</v>
      </c>
      <c r="C63" s="489"/>
      <c r="D63" s="489"/>
      <c r="E63" s="487"/>
      <c r="F63" s="312" t="str">
        <f t="shared" si="0"/>
        <v>否</v>
      </c>
      <c r="G63" s="174" t="str">
        <f t="shared" si="1"/>
        <v>项</v>
      </c>
    </row>
    <row r="64" ht="36" customHeight="1" spans="1:7">
      <c r="A64" s="488" t="s">
        <v>239</v>
      </c>
      <c r="B64" s="343" t="s">
        <v>240</v>
      </c>
      <c r="C64" s="489"/>
      <c r="D64" s="489"/>
      <c r="E64" s="487"/>
      <c r="F64" s="312" t="str">
        <f t="shared" si="0"/>
        <v>否</v>
      </c>
      <c r="G64" s="174" t="str">
        <f t="shared" si="1"/>
        <v>项</v>
      </c>
    </row>
    <row r="65" ht="36" customHeight="1" spans="1:7">
      <c r="A65" s="488" t="s">
        <v>241</v>
      </c>
      <c r="B65" s="343" t="s">
        <v>242</v>
      </c>
      <c r="C65" s="489"/>
      <c r="D65" s="489"/>
      <c r="E65" s="487"/>
      <c r="F65" s="312" t="str">
        <f t="shared" si="0"/>
        <v>否</v>
      </c>
      <c r="G65" s="174" t="str">
        <f t="shared" si="1"/>
        <v>项</v>
      </c>
    </row>
    <row r="66" ht="36" customHeight="1" spans="1:7">
      <c r="A66" s="488" t="s">
        <v>243</v>
      </c>
      <c r="B66" s="343" t="s">
        <v>244</v>
      </c>
      <c r="C66" s="489"/>
      <c r="D66" s="489"/>
      <c r="E66" s="487"/>
      <c r="F66" s="312" t="str">
        <f t="shared" si="0"/>
        <v>否</v>
      </c>
      <c r="G66" s="174" t="str">
        <f t="shared" si="1"/>
        <v>项</v>
      </c>
    </row>
    <row r="67" ht="36" customHeight="1" spans="1:7">
      <c r="A67" s="488" t="s">
        <v>245</v>
      </c>
      <c r="B67" s="343" t="s">
        <v>246</v>
      </c>
      <c r="C67" s="489"/>
      <c r="D67" s="489"/>
      <c r="E67" s="487"/>
      <c r="F67" s="312" t="str">
        <f t="shared" si="0"/>
        <v>否</v>
      </c>
      <c r="G67" s="174" t="str">
        <f t="shared" si="1"/>
        <v>项</v>
      </c>
    </row>
    <row r="68" ht="36" customHeight="1" spans="1:7">
      <c r="A68" s="488" t="s">
        <v>247</v>
      </c>
      <c r="B68" s="343" t="s">
        <v>161</v>
      </c>
      <c r="C68" s="489"/>
      <c r="D68" s="489"/>
      <c r="E68" s="487"/>
      <c r="F68" s="312" t="str">
        <f t="shared" ref="F68:F131" si="2">IF(LEN(A68)=3,"是",IF(B68&lt;&gt;"",IF(SUM(C68:D68)&lt;&gt;0,"是","否"),"是"))</f>
        <v>否</v>
      </c>
      <c r="G68" s="174" t="str">
        <f t="shared" ref="G68:G131" si="3">IF(LEN(A68)=3,"类",IF(LEN(A68)=5,"款","项"))</f>
        <v>项</v>
      </c>
    </row>
    <row r="69" ht="36" customHeight="1" spans="1:7">
      <c r="A69" s="488" t="s">
        <v>248</v>
      </c>
      <c r="B69" s="343" t="s">
        <v>249</v>
      </c>
      <c r="C69" s="489"/>
      <c r="D69" s="489">
        <v>30</v>
      </c>
      <c r="E69" s="487"/>
      <c r="F69" s="312" t="str">
        <f t="shared" si="2"/>
        <v>是</v>
      </c>
      <c r="G69" s="174" t="str">
        <f t="shared" si="3"/>
        <v>项</v>
      </c>
    </row>
    <row r="70" ht="36" customHeight="1" spans="1:7">
      <c r="A70" s="485" t="s">
        <v>250</v>
      </c>
      <c r="B70" s="339" t="s">
        <v>251</v>
      </c>
      <c r="C70" s="486">
        <v>164</v>
      </c>
      <c r="D70" s="486">
        <v>400</v>
      </c>
      <c r="E70" s="487">
        <f>(D70-C70)/C70</f>
        <v>1.4390243902439</v>
      </c>
      <c r="F70" s="312" t="str">
        <f t="shared" si="2"/>
        <v>是</v>
      </c>
      <c r="G70" s="174" t="str">
        <f t="shared" si="3"/>
        <v>款</v>
      </c>
    </row>
    <row r="71" ht="36" customHeight="1" spans="1:7">
      <c r="A71" s="488" t="s">
        <v>252</v>
      </c>
      <c r="B71" s="343" t="s">
        <v>143</v>
      </c>
      <c r="C71" s="489">
        <v>123</v>
      </c>
      <c r="D71" s="489">
        <v>300</v>
      </c>
      <c r="E71" s="490">
        <f>(D71-C71)/C71</f>
        <v>1.4390243902439</v>
      </c>
      <c r="F71" s="312" t="str">
        <f t="shared" si="2"/>
        <v>是</v>
      </c>
      <c r="G71" s="174" t="str">
        <f t="shared" si="3"/>
        <v>项</v>
      </c>
    </row>
    <row r="72" ht="36" customHeight="1" spans="1:7">
      <c r="A72" s="488" t="s">
        <v>253</v>
      </c>
      <c r="B72" s="343" t="s">
        <v>145</v>
      </c>
      <c r="C72" s="489">
        <v>41</v>
      </c>
      <c r="D72" s="489">
        <v>100</v>
      </c>
      <c r="E72" s="490">
        <f>(D72-C72)/C72</f>
        <v>1.4390243902439</v>
      </c>
      <c r="F72" s="312" t="str">
        <f t="shared" si="2"/>
        <v>是</v>
      </c>
      <c r="G72" s="174" t="str">
        <f t="shared" si="3"/>
        <v>项</v>
      </c>
    </row>
    <row r="73" ht="36" customHeight="1" spans="1:7">
      <c r="A73" s="488" t="s">
        <v>254</v>
      </c>
      <c r="B73" s="343" t="s">
        <v>147</v>
      </c>
      <c r="C73" s="489"/>
      <c r="D73" s="489"/>
      <c r="E73" s="487"/>
      <c r="F73" s="312" t="str">
        <f t="shared" si="2"/>
        <v>否</v>
      </c>
      <c r="G73" s="174" t="str">
        <f t="shared" si="3"/>
        <v>项</v>
      </c>
    </row>
    <row r="74" ht="36" customHeight="1" spans="1:7">
      <c r="A74" s="488" t="s">
        <v>255</v>
      </c>
      <c r="B74" s="343" t="s">
        <v>256</v>
      </c>
      <c r="C74" s="489"/>
      <c r="D74" s="489"/>
      <c r="E74" s="487"/>
      <c r="F74" s="312" t="str">
        <f t="shared" si="2"/>
        <v>否</v>
      </c>
      <c r="G74" s="174" t="str">
        <f t="shared" si="3"/>
        <v>项</v>
      </c>
    </row>
    <row r="75" ht="36" customHeight="1" spans="1:7">
      <c r="A75" s="488" t="s">
        <v>257</v>
      </c>
      <c r="B75" s="343" t="s">
        <v>258</v>
      </c>
      <c r="C75" s="489"/>
      <c r="D75" s="489"/>
      <c r="E75" s="487"/>
      <c r="F75" s="312" t="str">
        <f t="shared" si="2"/>
        <v>否</v>
      </c>
      <c r="G75" s="174" t="str">
        <f t="shared" si="3"/>
        <v>项</v>
      </c>
    </row>
    <row r="76" ht="36" customHeight="1" spans="1:7">
      <c r="A76" s="488" t="s">
        <v>259</v>
      </c>
      <c r="B76" s="343" t="s">
        <v>260</v>
      </c>
      <c r="C76" s="489"/>
      <c r="D76" s="489"/>
      <c r="E76" s="487"/>
      <c r="F76" s="312" t="str">
        <f t="shared" si="2"/>
        <v>否</v>
      </c>
      <c r="G76" s="174" t="str">
        <f t="shared" si="3"/>
        <v>项</v>
      </c>
    </row>
    <row r="77" ht="36" customHeight="1" spans="1:7">
      <c r="A77" s="488" t="s">
        <v>261</v>
      </c>
      <c r="B77" s="343" t="s">
        <v>262</v>
      </c>
      <c r="C77" s="489"/>
      <c r="D77" s="489"/>
      <c r="E77" s="487"/>
      <c r="F77" s="312" t="str">
        <f t="shared" si="2"/>
        <v>否</v>
      </c>
      <c r="G77" s="174" t="str">
        <f t="shared" si="3"/>
        <v>项</v>
      </c>
    </row>
    <row r="78" ht="36" customHeight="1" spans="1:7">
      <c r="A78" s="488" t="s">
        <v>263</v>
      </c>
      <c r="B78" s="343" t="s">
        <v>264</v>
      </c>
      <c r="C78" s="489"/>
      <c r="D78" s="489"/>
      <c r="E78" s="487"/>
      <c r="F78" s="312" t="str">
        <f t="shared" si="2"/>
        <v>否</v>
      </c>
      <c r="G78" s="174" t="str">
        <f t="shared" si="3"/>
        <v>项</v>
      </c>
    </row>
    <row r="79" ht="36" customHeight="1" spans="1:7">
      <c r="A79" s="488" t="s">
        <v>265</v>
      </c>
      <c r="B79" s="343" t="s">
        <v>244</v>
      </c>
      <c r="C79" s="489"/>
      <c r="D79" s="489"/>
      <c r="E79" s="487"/>
      <c r="F79" s="312" t="str">
        <f t="shared" si="2"/>
        <v>否</v>
      </c>
      <c r="G79" s="174" t="str">
        <f t="shared" si="3"/>
        <v>项</v>
      </c>
    </row>
    <row r="80" ht="36" customHeight="1" spans="1:7">
      <c r="A80" s="492">
        <v>2010710</v>
      </c>
      <c r="B80" s="343" t="s">
        <v>266</v>
      </c>
      <c r="C80" s="489"/>
      <c r="D80" s="489"/>
      <c r="E80" s="487"/>
      <c r="F80" s="312" t="str">
        <f t="shared" si="2"/>
        <v>否</v>
      </c>
      <c r="G80" s="174" t="str">
        <f t="shared" si="3"/>
        <v>项</v>
      </c>
    </row>
    <row r="81" ht="36" customHeight="1" spans="1:7">
      <c r="A81" s="488" t="s">
        <v>267</v>
      </c>
      <c r="B81" s="343" t="s">
        <v>161</v>
      </c>
      <c r="C81" s="489"/>
      <c r="D81" s="489"/>
      <c r="E81" s="487"/>
      <c r="F81" s="312" t="str">
        <f t="shared" si="2"/>
        <v>否</v>
      </c>
      <c r="G81" s="174" t="str">
        <f t="shared" si="3"/>
        <v>项</v>
      </c>
    </row>
    <row r="82" ht="36" customHeight="1" spans="1:7">
      <c r="A82" s="488" t="s">
        <v>268</v>
      </c>
      <c r="B82" s="343" t="s">
        <v>269</v>
      </c>
      <c r="C82" s="489"/>
      <c r="D82" s="489"/>
      <c r="E82" s="487"/>
      <c r="F82" s="312" t="str">
        <f t="shared" si="2"/>
        <v>否</v>
      </c>
      <c r="G82" s="174" t="str">
        <f t="shared" si="3"/>
        <v>项</v>
      </c>
    </row>
    <row r="83" ht="36" customHeight="1" spans="1:7">
      <c r="A83" s="485" t="s">
        <v>270</v>
      </c>
      <c r="B83" s="339" t="s">
        <v>271</v>
      </c>
      <c r="C83" s="486">
        <v>31</v>
      </c>
      <c r="D83" s="486">
        <v>20</v>
      </c>
      <c r="E83" s="487">
        <f>(D83-C83)/C83</f>
        <v>-0.354838709677419</v>
      </c>
      <c r="F83" s="312" t="str">
        <f t="shared" si="2"/>
        <v>是</v>
      </c>
      <c r="G83" s="174" t="str">
        <f t="shared" si="3"/>
        <v>款</v>
      </c>
    </row>
    <row r="84" ht="36" customHeight="1" spans="1:7">
      <c r="A84" s="488" t="s">
        <v>272</v>
      </c>
      <c r="B84" s="343" t="s">
        <v>143</v>
      </c>
      <c r="C84" s="489"/>
      <c r="D84" s="489"/>
      <c r="E84" s="487"/>
      <c r="F84" s="312" t="str">
        <f t="shared" si="2"/>
        <v>否</v>
      </c>
      <c r="G84" s="174" t="str">
        <f t="shared" si="3"/>
        <v>项</v>
      </c>
    </row>
    <row r="85" ht="36" customHeight="1" spans="1:7">
      <c r="A85" s="488" t="s">
        <v>273</v>
      </c>
      <c r="B85" s="343" t="s">
        <v>145</v>
      </c>
      <c r="C85" s="489">
        <v>31</v>
      </c>
      <c r="D85" s="489">
        <v>20</v>
      </c>
      <c r="E85" s="490">
        <f>(D85-C85)/C85</f>
        <v>-0.354838709677419</v>
      </c>
      <c r="F85" s="312" t="str">
        <f t="shared" si="2"/>
        <v>是</v>
      </c>
      <c r="G85" s="174" t="str">
        <f t="shared" si="3"/>
        <v>项</v>
      </c>
    </row>
    <row r="86" ht="36" customHeight="1" spans="1:7">
      <c r="A86" s="488" t="s">
        <v>274</v>
      </c>
      <c r="B86" s="343" t="s">
        <v>147</v>
      </c>
      <c r="C86" s="489"/>
      <c r="D86" s="489"/>
      <c r="E86" s="490"/>
      <c r="F86" s="312" t="str">
        <f t="shared" si="2"/>
        <v>否</v>
      </c>
      <c r="G86" s="174" t="str">
        <f t="shared" si="3"/>
        <v>项</v>
      </c>
    </row>
    <row r="87" ht="36" customHeight="1" spans="1:7">
      <c r="A87" s="488" t="s">
        <v>275</v>
      </c>
      <c r="B87" s="343" t="s">
        <v>276</v>
      </c>
      <c r="C87" s="489"/>
      <c r="D87" s="489"/>
      <c r="E87" s="490"/>
      <c r="F87" s="312" t="str">
        <f t="shared" si="2"/>
        <v>否</v>
      </c>
      <c r="G87" s="174" t="str">
        <f t="shared" si="3"/>
        <v>项</v>
      </c>
    </row>
    <row r="88" ht="36" customHeight="1" spans="1:7">
      <c r="A88" s="488" t="s">
        <v>277</v>
      </c>
      <c r="B88" s="343" t="s">
        <v>278</v>
      </c>
      <c r="C88" s="489"/>
      <c r="D88" s="489"/>
      <c r="E88" s="490"/>
      <c r="F88" s="312" t="str">
        <f t="shared" si="2"/>
        <v>否</v>
      </c>
      <c r="G88" s="174" t="str">
        <f t="shared" si="3"/>
        <v>项</v>
      </c>
    </row>
    <row r="89" ht="36" customHeight="1" spans="1:7">
      <c r="A89" s="488" t="s">
        <v>279</v>
      </c>
      <c r="B89" s="343" t="s">
        <v>244</v>
      </c>
      <c r="C89" s="489"/>
      <c r="D89" s="489"/>
      <c r="E89" s="490"/>
      <c r="F89" s="312" t="str">
        <f t="shared" si="2"/>
        <v>否</v>
      </c>
      <c r="G89" s="174" t="str">
        <f t="shared" si="3"/>
        <v>项</v>
      </c>
    </row>
    <row r="90" ht="36" customHeight="1" spans="1:7">
      <c r="A90" s="488" t="s">
        <v>280</v>
      </c>
      <c r="B90" s="343" t="s">
        <v>161</v>
      </c>
      <c r="C90" s="489"/>
      <c r="D90" s="489"/>
      <c r="E90" s="490"/>
      <c r="F90" s="312" t="str">
        <f t="shared" si="2"/>
        <v>否</v>
      </c>
      <c r="G90" s="174" t="str">
        <f t="shared" si="3"/>
        <v>项</v>
      </c>
    </row>
    <row r="91" ht="36" customHeight="1" spans="1:7">
      <c r="A91" s="488" t="s">
        <v>281</v>
      </c>
      <c r="B91" s="343" t="s">
        <v>282</v>
      </c>
      <c r="C91" s="489"/>
      <c r="D91" s="489"/>
      <c r="E91" s="490"/>
      <c r="F91" s="312" t="str">
        <f t="shared" si="2"/>
        <v>否</v>
      </c>
      <c r="G91" s="174" t="str">
        <f t="shared" si="3"/>
        <v>项</v>
      </c>
    </row>
    <row r="92" ht="36" customHeight="1" spans="1:7">
      <c r="A92" s="485" t="s">
        <v>283</v>
      </c>
      <c r="B92" s="339" t="s">
        <v>284</v>
      </c>
      <c r="C92" s="486"/>
      <c r="D92" s="486"/>
      <c r="E92" s="487"/>
      <c r="F92" s="312" t="str">
        <f t="shared" si="2"/>
        <v>否</v>
      </c>
      <c r="G92" s="174" t="str">
        <f t="shared" si="3"/>
        <v>款</v>
      </c>
    </row>
    <row r="93" ht="36" customHeight="1" spans="1:7">
      <c r="A93" s="488" t="s">
        <v>285</v>
      </c>
      <c r="B93" s="343" t="s">
        <v>143</v>
      </c>
      <c r="C93" s="489"/>
      <c r="D93" s="489"/>
      <c r="E93" s="490"/>
      <c r="F93" s="312" t="str">
        <f t="shared" si="2"/>
        <v>否</v>
      </c>
      <c r="G93" s="174" t="str">
        <f t="shared" si="3"/>
        <v>项</v>
      </c>
    </row>
    <row r="94" ht="36" customHeight="1" spans="1:7">
      <c r="A94" s="488" t="s">
        <v>286</v>
      </c>
      <c r="B94" s="343" t="s">
        <v>145</v>
      </c>
      <c r="C94" s="489"/>
      <c r="D94" s="489"/>
      <c r="E94" s="490"/>
      <c r="F94" s="312" t="str">
        <f t="shared" si="2"/>
        <v>否</v>
      </c>
      <c r="G94" s="174" t="str">
        <f t="shared" si="3"/>
        <v>项</v>
      </c>
    </row>
    <row r="95" ht="36" customHeight="1" spans="1:7">
      <c r="A95" s="488" t="s">
        <v>287</v>
      </c>
      <c r="B95" s="343" t="s">
        <v>147</v>
      </c>
      <c r="C95" s="489"/>
      <c r="D95" s="489"/>
      <c r="E95" s="490"/>
      <c r="F95" s="312" t="str">
        <f t="shared" si="2"/>
        <v>否</v>
      </c>
      <c r="G95" s="174" t="str">
        <f t="shared" si="3"/>
        <v>项</v>
      </c>
    </row>
    <row r="96" ht="36" customHeight="1" spans="1:7">
      <c r="A96" s="488" t="s">
        <v>288</v>
      </c>
      <c r="B96" s="343" t="s">
        <v>289</v>
      </c>
      <c r="C96" s="489"/>
      <c r="D96" s="489"/>
      <c r="E96" s="490"/>
      <c r="F96" s="312" t="str">
        <f t="shared" si="2"/>
        <v>否</v>
      </c>
      <c r="G96" s="174" t="str">
        <f t="shared" si="3"/>
        <v>项</v>
      </c>
    </row>
    <row r="97" ht="36" customHeight="1" spans="1:7">
      <c r="A97" s="488" t="s">
        <v>290</v>
      </c>
      <c r="B97" s="343" t="s">
        <v>291</v>
      </c>
      <c r="C97" s="489"/>
      <c r="D97" s="489"/>
      <c r="E97" s="490"/>
      <c r="F97" s="312" t="str">
        <f t="shared" si="2"/>
        <v>否</v>
      </c>
      <c r="G97" s="174" t="str">
        <f t="shared" si="3"/>
        <v>项</v>
      </c>
    </row>
    <row r="98" ht="36" customHeight="1" spans="1:7">
      <c r="A98" s="488" t="s">
        <v>292</v>
      </c>
      <c r="B98" s="343" t="s">
        <v>244</v>
      </c>
      <c r="C98" s="489"/>
      <c r="D98" s="489"/>
      <c r="E98" s="490"/>
      <c r="F98" s="312" t="str">
        <f t="shared" si="2"/>
        <v>否</v>
      </c>
      <c r="G98" s="174" t="str">
        <f t="shared" si="3"/>
        <v>项</v>
      </c>
    </row>
    <row r="99" ht="36" customHeight="1" spans="1:7">
      <c r="A99" s="488" t="s">
        <v>293</v>
      </c>
      <c r="B99" s="343" t="s">
        <v>294</v>
      </c>
      <c r="C99" s="489"/>
      <c r="D99" s="489"/>
      <c r="E99" s="490"/>
      <c r="F99" s="312" t="str">
        <f t="shared" si="2"/>
        <v>否</v>
      </c>
      <c r="G99" s="174" t="str">
        <f t="shared" si="3"/>
        <v>项</v>
      </c>
    </row>
    <row r="100" ht="36" customHeight="1" spans="1:7">
      <c r="A100" s="488" t="s">
        <v>295</v>
      </c>
      <c r="B100" s="343" t="s">
        <v>296</v>
      </c>
      <c r="C100" s="489"/>
      <c r="D100" s="489"/>
      <c r="E100" s="490"/>
      <c r="F100" s="312" t="str">
        <f t="shared" si="2"/>
        <v>否</v>
      </c>
      <c r="G100" s="174" t="str">
        <f t="shared" si="3"/>
        <v>项</v>
      </c>
    </row>
    <row r="101" ht="36" customHeight="1" spans="1:7">
      <c r="A101" s="488" t="s">
        <v>297</v>
      </c>
      <c r="B101" s="343" t="s">
        <v>298</v>
      </c>
      <c r="C101" s="489"/>
      <c r="D101" s="489"/>
      <c r="E101" s="490"/>
      <c r="F101" s="312" t="str">
        <f t="shared" si="2"/>
        <v>否</v>
      </c>
      <c r="G101" s="174" t="str">
        <f t="shared" si="3"/>
        <v>项</v>
      </c>
    </row>
    <row r="102" ht="36" customHeight="1" spans="1:7">
      <c r="A102" s="488" t="s">
        <v>299</v>
      </c>
      <c r="B102" s="343" t="s">
        <v>300</v>
      </c>
      <c r="C102" s="489"/>
      <c r="D102" s="489"/>
      <c r="E102" s="490"/>
      <c r="F102" s="312" t="str">
        <f t="shared" si="2"/>
        <v>否</v>
      </c>
      <c r="G102" s="174" t="str">
        <f t="shared" si="3"/>
        <v>项</v>
      </c>
    </row>
    <row r="103" ht="36" customHeight="1" spans="1:7">
      <c r="A103" s="488" t="s">
        <v>301</v>
      </c>
      <c r="B103" s="343" t="s">
        <v>161</v>
      </c>
      <c r="C103" s="489"/>
      <c r="D103" s="489"/>
      <c r="E103" s="490"/>
      <c r="F103" s="312" t="str">
        <f t="shared" si="2"/>
        <v>否</v>
      </c>
      <c r="G103" s="174" t="str">
        <f t="shared" si="3"/>
        <v>项</v>
      </c>
    </row>
    <row r="104" ht="36" customHeight="1" spans="1:7">
      <c r="A104" s="488" t="s">
        <v>302</v>
      </c>
      <c r="B104" s="343" t="s">
        <v>303</v>
      </c>
      <c r="C104" s="489"/>
      <c r="D104" s="489"/>
      <c r="E104" s="490"/>
      <c r="F104" s="312" t="str">
        <f t="shared" si="2"/>
        <v>否</v>
      </c>
      <c r="G104" s="174" t="str">
        <f t="shared" si="3"/>
        <v>项</v>
      </c>
    </row>
    <row r="105" ht="36" customHeight="1" spans="1:7">
      <c r="A105" s="485" t="s">
        <v>304</v>
      </c>
      <c r="B105" s="339" t="s">
        <v>305</v>
      </c>
      <c r="C105" s="486"/>
      <c r="D105" s="486"/>
      <c r="E105" s="487"/>
      <c r="F105" s="312" t="str">
        <f t="shared" si="2"/>
        <v>否</v>
      </c>
      <c r="G105" s="174" t="str">
        <f t="shared" si="3"/>
        <v>款</v>
      </c>
    </row>
    <row r="106" ht="36" customHeight="1" spans="1:7">
      <c r="A106" s="488" t="s">
        <v>306</v>
      </c>
      <c r="B106" s="343" t="s">
        <v>143</v>
      </c>
      <c r="C106" s="489"/>
      <c r="D106" s="489"/>
      <c r="E106" s="490"/>
      <c r="F106" s="312" t="str">
        <f t="shared" si="2"/>
        <v>否</v>
      </c>
      <c r="G106" s="174" t="str">
        <f t="shared" si="3"/>
        <v>项</v>
      </c>
    </row>
    <row r="107" ht="36" customHeight="1" spans="1:7">
      <c r="A107" s="488" t="s">
        <v>307</v>
      </c>
      <c r="B107" s="343" t="s">
        <v>145</v>
      </c>
      <c r="C107" s="489"/>
      <c r="D107" s="489"/>
      <c r="E107" s="490"/>
      <c r="F107" s="312" t="str">
        <f t="shared" si="2"/>
        <v>否</v>
      </c>
      <c r="G107" s="174" t="str">
        <f t="shared" si="3"/>
        <v>项</v>
      </c>
    </row>
    <row r="108" ht="36" customHeight="1" spans="1:7">
      <c r="A108" s="488" t="s">
        <v>308</v>
      </c>
      <c r="B108" s="343" t="s">
        <v>147</v>
      </c>
      <c r="C108" s="489"/>
      <c r="D108" s="489"/>
      <c r="E108" s="490"/>
      <c r="F108" s="312" t="str">
        <f t="shared" si="2"/>
        <v>否</v>
      </c>
      <c r="G108" s="174" t="str">
        <f t="shared" si="3"/>
        <v>项</v>
      </c>
    </row>
    <row r="109" ht="36" customHeight="1" spans="1:7">
      <c r="A109" s="488" t="s">
        <v>309</v>
      </c>
      <c r="B109" s="343" t="s">
        <v>310</v>
      </c>
      <c r="C109" s="489"/>
      <c r="D109" s="489"/>
      <c r="E109" s="490"/>
      <c r="F109" s="312" t="str">
        <f t="shared" si="2"/>
        <v>否</v>
      </c>
      <c r="G109" s="174" t="str">
        <f t="shared" si="3"/>
        <v>项</v>
      </c>
    </row>
    <row r="110" ht="36" customHeight="1" spans="1:7">
      <c r="A110" s="488" t="s">
        <v>311</v>
      </c>
      <c r="B110" s="343" t="s">
        <v>312</v>
      </c>
      <c r="C110" s="489"/>
      <c r="D110" s="489"/>
      <c r="E110" s="490"/>
      <c r="F110" s="312" t="str">
        <f t="shared" si="2"/>
        <v>否</v>
      </c>
      <c r="G110" s="174" t="str">
        <f t="shared" si="3"/>
        <v>项</v>
      </c>
    </row>
    <row r="111" ht="36" customHeight="1" spans="1:7">
      <c r="A111" s="488" t="s">
        <v>313</v>
      </c>
      <c r="B111" s="343" t="s">
        <v>314</v>
      </c>
      <c r="C111" s="489"/>
      <c r="D111" s="489"/>
      <c r="E111" s="490"/>
      <c r="F111" s="312" t="str">
        <f t="shared" si="2"/>
        <v>否</v>
      </c>
      <c r="G111" s="174" t="str">
        <f t="shared" si="3"/>
        <v>项</v>
      </c>
    </row>
    <row r="112" ht="36" customHeight="1" spans="1:7">
      <c r="A112" s="488" t="s">
        <v>315</v>
      </c>
      <c r="B112" s="343" t="s">
        <v>316</v>
      </c>
      <c r="C112" s="489"/>
      <c r="D112" s="489"/>
      <c r="E112" s="490"/>
      <c r="F112" s="312" t="str">
        <f t="shared" si="2"/>
        <v>否</v>
      </c>
      <c r="G112" s="174" t="str">
        <f t="shared" si="3"/>
        <v>项</v>
      </c>
    </row>
    <row r="113" ht="36" customHeight="1" spans="1:7">
      <c r="A113" s="488" t="s">
        <v>317</v>
      </c>
      <c r="B113" s="343" t="s">
        <v>161</v>
      </c>
      <c r="C113" s="489"/>
      <c r="D113" s="489"/>
      <c r="E113" s="490"/>
      <c r="F113" s="312" t="str">
        <f t="shared" si="2"/>
        <v>否</v>
      </c>
      <c r="G113" s="174" t="str">
        <f t="shared" si="3"/>
        <v>项</v>
      </c>
    </row>
    <row r="114" ht="36" customHeight="1" spans="1:7">
      <c r="A114" s="488" t="s">
        <v>318</v>
      </c>
      <c r="B114" s="343" t="s">
        <v>319</v>
      </c>
      <c r="C114" s="489"/>
      <c r="D114" s="489"/>
      <c r="E114" s="490"/>
      <c r="F114" s="312" t="str">
        <f t="shared" si="2"/>
        <v>否</v>
      </c>
      <c r="G114" s="174" t="str">
        <f t="shared" si="3"/>
        <v>项</v>
      </c>
    </row>
    <row r="115" ht="36" customHeight="1" spans="1:7">
      <c r="A115" s="485" t="s">
        <v>320</v>
      </c>
      <c r="B115" s="339" t="s">
        <v>321</v>
      </c>
      <c r="C115" s="486">
        <v>6</v>
      </c>
      <c r="D115" s="486"/>
      <c r="E115" s="487">
        <f>(D115-C115)/C115</f>
        <v>-1</v>
      </c>
      <c r="F115" s="312" t="str">
        <f t="shared" si="2"/>
        <v>是</v>
      </c>
      <c r="G115" s="174" t="str">
        <f t="shared" si="3"/>
        <v>款</v>
      </c>
    </row>
    <row r="116" ht="36" customHeight="1" spans="1:7">
      <c r="A116" s="488" t="s">
        <v>322</v>
      </c>
      <c r="B116" s="343" t="s">
        <v>143</v>
      </c>
      <c r="C116" s="489"/>
      <c r="D116" s="489"/>
      <c r="E116" s="487"/>
      <c r="F116" s="312" t="str">
        <f t="shared" si="2"/>
        <v>否</v>
      </c>
      <c r="G116" s="174" t="str">
        <f t="shared" si="3"/>
        <v>项</v>
      </c>
    </row>
    <row r="117" ht="36" customHeight="1" spans="1:7">
      <c r="A117" s="488" t="s">
        <v>323</v>
      </c>
      <c r="B117" s="343" t="s">
        <v>145</v>
      </c>
      <c r="C117" s="489"/>
      <c r="D117" s="489"/>
      <c r="E117" s="487"/>
      <c r="F117" s="312" t="str">
        <f t="shared" si="2"/>
        <v>否</v>
      </c>
      <c r="G117" s="174" t="str">
        <f t="shared" si="3"/>
        <v>项</v>
      </c>
    </row>
    <row r="118" ht="36" customHeight="1" spans="1:7">
      <c r="A118" s="488" t="s">
        <v>324</v>
      </c>
      <c r="B118" s="343" t="s">
        <v>147</v>
      </c>
      <c r="C118" s="489"/>
      <c r="D118" s="489"/>
      <c r="E118" s="487"/>
      <c r="F118" s="312" t="str">
        <f t="shared" si="2"/>
        <v>否</v>
      </c>
      <c r="G118" s="174" t="str">
        <f t="shared" si="3"/>
        <v>项</v>
      </c>
    </row>
    <row r="119" ht="36" customHeight="1" spans="1:7">
      <c r="A119" s="488" t="s">
        <v>325</v>
      </c>
      <c r="B119" s="343" t="s">
        <v>326</v>
      </c>
      <c r="C119" s="489"/>
      <c r="D119" s="489"/>
      <c r="E119" s="487"/>
      <c r="F119" s="312" t="str">
        <f t="shared" si="2"/>
        <v>否</v>
      </c>
      <c r="G119" s="174" t="str">
        <f t="shared" si="3"/>
        <v>项</v>
      </c>
    </row>
    <row r="120" ht="36" customHeight="1" spans="1:7">
      <c r="A120" s="488" t="s">
        <v>327</v>
      </c>
      <c r="B120" s="343" t="s">
        <v>328</v>
      </c>
      <c r="C120" s="489"/>
      <c r="D120" s="489"/>
      <c r="E120" s="487"/>
      <c r="F120" s="312" t="str">
        <f t="shared" si="2"/>
        <v>否</v>
      </c>
      <c r="G120" s="174" t="str">
        <f t="shared" si="3"/>
        <v>项</v>
      </c>
    </row>
    <row r="121" ht="36" customHeight="1" spans="1:7">
      <c r="A121" s="488" t="s">
        <v>329</v>
      </c>
      <c r="B121" s="343" t="s">
        <v>330</v>
      </c>
      <c r="C121" s="489"/>
      <c r="D121" s="489"/>
      <c r="E121" s="487"/>
      <c r="F121" s="312" t="str">
        <f t="shared" si="2"/>
        <v>否</v>
      </c>
      <c r="G121" s="174" t="str">
        <f t="shared" si="3"/>
        <v>项</v>
      </c>
    </row>
    <row r="122" ht="36" customHeight="1" spans="1:7">
      <c r="A122" s="488" t="s">
        <v>331</v>
      </c>
      <c r="B122" s="343" t="s">
        <v>161</v>
      </c>
      <c r="C122" s="489"/>
      <c r="D122" s="489"/>
      <c r="E122" s="487"/>
      <c r="F122" s="312" t="str">
        <f t="shared" si="2"/>
        <v>否</v>
      </c>
      <c r="G122" s="174" t="str">
        <f t="shared" si="3"/>
        <v>项</v>
      </c>
    </row>
    <row r="123" ht="36" customHeight="1" spans="1:7">
      <c r="A123" s="488" t="s">
        <v>332</v>
      </c>
      <c r="B123" s="343" t="s">
        <v>333</v>
      </c>
      <c r="C123" s="489">
        <v>6</v>
      </c>
      <c r="D123" s="489"/>
      <c r="E123" s="490">
        <f>(D123-C123)/C123</f>
        <v>-1</v>
      </c>
      <c r="F123" s="312" t="str">
        <f t="shared" si="2"/>
        <v>是</v>
      </c>
      <c r="G123" s="174" t="str">
        <f t="shared" si="3"/>
        <v>项</v>
      </c>
    </row>
    <row r="124" ht="36" customHeight="1" spans="1:7">
      <c r="A124" s="485" t="s">
        <v>334</v>
      </c>
      <c r="B124" s="339" t="s">
        <v>335</v>
      </c>
      <c r="C124" s="486">
        <v>894</v>
      </c>
      <c r="D124" s="486">
        <v>785</v>
      </c>
      <c r="E124" s="487">
        <f>(D124-C124)/C124</f>
        <v>-0.121923937360179</v>
      </c>
      <c r="F124" s="312" t="str">
        <f t="shared" si="2"/>
        <v>是</v>
      </c>
      <c r="G124" s="174" t="str">
        <f t="shared" si="3"/>
        <v>款</v>
      </c>
    </row>
    <row r="125" ht="36" customHeight="1" spans="1:7">
      <c r="A125" s="488" t="s">
        <v>336</v>
      </c>
      <c r="B125" s="343" t="s">
        <v>143</v>
      </c>
      <c r="C125" s="489">
        <v>561</v>
      </c>
      <c r="D125" s="489">
        <v>460</v>
      </c>
      <c r="E125" s="490">
        <f>(D125-C125)/C125</f>
        <v>-0.180035650623886</v>
      </c>
      <c r="F125" s="312" t="str">
        <f t="shared" si="2"/>
        <v>是</v>
      </c>
      <c r="G125" s="174" t="str">
        <f t="shared" si="3"/>
        <v>项</v>
      </c>
    </row>
    <row r="126" ht="36" customHeight="1" spans="1:7">
      <c r="A126" s="488" t="s">
        <v>337</v>
      </c>
      <c r="B126" s="343" t="s">
        <v>145</v>
      </c>
      <c r="C126" s="489">
        <v>219</v>
      </c>
      <c r="D126" s="489">
        <v>115</v>
      </c>
      <c r="E126" s="490">
        <f>(D126-C126)/C126</f>
        <v>-0.474885844748858</v>
      </c>
      <c r="F126" s="312" t="str">
        <f t="shared" si="2"/>
        <v>是</v>
      </c>
      <c r="G126" s="174" t="str">
        <f t="shared" si="3"/>
        <v>项</v>
      </c>
    </row>
    <row r="127" ht="36" customHeight="1" spans="1:7">
      <c r="A127" s="488" t="s">
        <v>338</v>
      </c>
      <c r="B127" s="343" t="s">
        <v>147</v>
      </c>
      <c r="C127" s="489"/>
      <c r="D127" s="489"/>
      <c r="E127" s="487"/>
      <c r="F127" s="312" t="str">
        <f t="shared" si="2"/>
        <v>否</v>
      </c>
      <c r="G127" s="174" t="str">
        <f t="shared" si="3"/>
        <v>项</v>
      </c>
    </row>
    <row r="128" ht="36" customHeight="1" spans="1:7">
      <c r="A128" s="488" t="s">
        <v>339</v>
      </c>
      <c r="B128" s="343" t="s">
        <v>340</v>
      </c>
      <c r="C128" s="489">
        <v>114</v>
      </c>
      <c r="D128" s="489"/>
      <c r="E128" s="490">
        <f>(D128-C128)/C128</f>
        <v>-1</v>
      </c>
      <c r="F128" s="312" t="str">
        <f t="shared" si="2"/>
        <v>是</v>
      </c>
      <c r="G128" s="174" t="str">
        <f t="shared" si="3"/>
        <v>项</v>
      </c>
    </row>
    <row r="129" ht="36" customHeight="1" spans="1:7">
      <c r="A129" s="488" t="s">
        <v>341</v>
      </c>
      <c r="B129" s="343" t="s">
        <v>342</v>
      </c>
      <c r="C129" s="489"/>
      <c r="D129" s="489"/>
      <c r="E129" s="487"/>
      <c r="F129" s="312" t="str">
        <f t="shared" si="2"/>
        <v>否</v>
      </c>
      <c r="G129" s="174" t="str">
        <f t="shared" si="3"/>
        <v>项</v>
      </c>
    </row>
    <row r="130" ht="36" customHeight="1" spans="1:7">
      <c r="A130" s="488" t="s">
        <v>343</v>
      </c>
      <c r="B130" s="343" t="s">
        <v>344</v>
      </c>
      <c r="C130" s="489"/>
      <c r="D130" s="489"/>
      <c r="E130" s="487"/>
      <c r="F130" s="312" t="str">
        <f t="shared" si="2"/>
        <v>否</v>
      </c>
      <c r="G130" s="174" t="str">
        <f t="shared" si="3"/>
        <v>项</v>
      </c>
    </row>
    <row r="131" ht="36" customHeight="1" spans="1:7">
      <c r="A131" s="488" t="s">
        <v>345</v>
      </c>
      <c r="B131" s="343" t="s">
        <v>346</v>
      </c>
      <c r="C131" s="489"/>
      <c r="D131" s="489"/>
      <c r="E131" s="487"/>
      <c r="F131" s="312" t="str">
        <f t="shared" si="2"/>
        <v>否</v>
      </c>
      <c r="G131" s="174" t="str">
        <f t="shared" si="3"/>
        <v>项</v>
      </c>
    </row>
    <row r="132" ht="36" customHeight="1" spans="1:7">
      <c r="A132" s="488" t="s">
        <v>347</v>
      </c>
      <c r="B132" s="343" t="s">
        <v>348</v>
      </c>
      <c r="C132" s="489"/>
      <c r="D132" s="489">
        <v>100</v>
      </c>
      <c r="E132" s="487"/>
      <c r="F132" s="312" t="str">
        <f t="shared" ref="F132:F195" si="4">IF(LEN(A132)=3,"是",IF(B132&lt;&gt;"",IF(SUM(C132:D132)&lt;&gt;0,"是","否"),"是"))</f>
        <v>是</v>
      </c>
      <c r="G132" s="174" t="str">
        <f t="shared" ref="G132:G195" si="5">IF(LEN(A132)=3,"类",IF(LEN(A132)=5,"款","项"))</f>
        <v>项</v>
      </c>
    </row>
    <row r="133" ht="36" customHeight="1" spans="1:7">
      <c r="A133" s="488" t="s">
        <v>349</v>
      </c>
      <c r="B133" s="343" t="s">
        <v>161</v>
      </c>
      <c r="C133" s="489"/>
      <c r="D133" s="489">
        <v>110</v>
      </c>
      <c r="E133" s="487"/>
      <c r="F133" s="312" t="str">
        <f t="shared" si="4"/>
        <v>是</v>
      </c>
      <c r="G133" s="174" t="str">
        <f t="shared" si="5"/>
        <v>项</v>
      </c>
    </row>
    <row r="134" ht="36" customHeight="1" spans="1:7">
      <c r="A134" s="488" t="s">
        <v>350</v>
      </c>
      <c r="B134" s="343" t="s">
        <v>351</v>
      </c>
      <c r="C134" s="489"/>
      <c r="D134" s="489"/>
      <c r="E134" s="487"/>
      <c r="F134" s="312" t="str">
        <f t="shared" si="4"/>
        <v>否</v>
      </c>
      <c r="G134" s="174" t="str">
        <f t="shared" si="5"/>
        <v>项</v>
      </c>
    </row>
    <row r="135" ht="36" customHeight="1" spans="1:7">
      <c r="A135" s="485" t="s">
        <v>352</v>
      </c>
      <c r="B135" s="339" t="s">
        <v>353</v>
      </c>
      <c r="C135" s="486"/>
      <c r="D135" s="486"/>
      <c r="E135" s="487"/>
      <c r="F135" s="312" t="str">
        <f t="shared" si="4"/>
        <v>否</v>
      </c>
      <c r="G135" s="174" t="str">
        <f t="shared" si="5"/>
        <v>款</v>
      </c>
    </row>
    <row r="136" ht="36" customHeight="1" spans="1:7">
      <c r="A136" s="488" t="s">
        <v>354</v>
      </c>
      <c r="B136" s="343" t="s">
        <v>143</v>
      </c>
      <c r="C136" s="489"/>
      <c r="D136" s="489"/>
      <c r="E136" s="487"/>
      <c r="F136" s="312" t="str">
        <f t="shared" si="4"/>
        <v>否</v>
      </c>
      <c r="G136" s="174" t="str">
        <f t="shared" si="5"/>
        <v>项</v>
      </c>
    </row>
    <row r="137" ht="36" customHeight="1" spans="1:7">
      <c r="A137" s="488" t="s">
        <v>355</v>
      </c>
      <c r="B137" s="343" t="s">
        <v>145</v>
      </c>
      <c r="C137" s="489"/>
      <c r="D137" s="489"/>
      <c r="E137" s="487"/>
      <c r="F137" s="312" t="str">
        <f t="shared" si="4"/>
        <v>否</v>
      </c>
      <c r="G137" s="174" t="str">
        <f t="shared" si="5"/>
        <v>项</v>
      </c>
    </row>
    <row r="138" ht="36" customHeight="1" spans="1:7">
      <c r="A138" s="488" t="s">
        <v>356</v>
      </c>
      <c r="B138" s="343" t="s">
        <v>147</v>
      </c>
      <c r="C138" s="489"/>
      <c r="D138" s="489"/>
      <c r="E138" s="487"/>
      <c r="F138" s="312" t="str">
        <f t="shared" si="4"/>
        <v>否</v>
      </c>
      <c r="G138" s="174" t="str">
        <f t="shared" si="5"/>
        <v>项</v>
      </c>
    </row>
    <row r="139" ht="36" customHeight="1" spans="1:7">
      <c r="A139" s="488" t="s">
        <v>357</v>
      </c>
      <c r="B139" s="343" t="s">
        <v>358</v>
      </c>
      <c r="C139" s="489"/>
      <c r="D139" s="489"/>
      <c r="E139" s="487"/>
      <c r="F139" s="312" t="str">
        <f t="shared" si="4"/>
        <v>否</v>
      </c>
      <c r="G139" s="174" t="str">
        <f t="shared" si="5"/>
        <v>项</v>
      </c>
    </row>
    <row r="140" ht="36" customHeight="1" spans="1:7">
      <c r="A140" s="488" t="s">
        <v>359</v>
      </c>
      <c r="B140" s="343" t="s">
        <v>360</v>
      </c>
      <c r="C140" s="489"/>
      <c r="D140" s="489"/>
      <c r="E140" s="487"/>
      <c r="F140" s="312" t="str">
        <f t="shared" si="4"/>
        <v>否</v>
      </c>
      <c r="G140" s="174" t="str">
        <f t="shared" si="5"/>
        <v>项</v>
      </c>
    </row>
    <row r="141" ht="36" customHeight="1" spans="1:7">
      <c r="A141" s="488" t="s">
        <v>361</v>
      </c>
      <c r="B141" s="343" t="s">
        <v>362</v>
      </c>
      <c r="C141" s="489"/>
      <c r="D141" s="489"/>
      <c r="E141" s="487"/>
      <c r="F141" s="312" t="str">
        <f t="shared" si="4"/>
        <v>否</v>
      </c>
      <c r="G141" s="174" t="str">
        <f t="shared" si="5"/>
        <v>项</v>
      </c>
    </row>
    <row r="142" ht="36" customHeight="1" spans="1:7">
      <c r="A142" s="488" t="s">
        <v>363</v>
      </c>
      <c r="B142" s="343" t="s">
        <v>364</v>
      </c>
      <c r="C142" s="489"/>
      <c r="D142" s="489"/>
      <c r="E142" s="490"/>
      <c r="F142" s="312" t="str">
        <f t="shared" si="4"/>
        <v>否</v>
      </c>
      <c r="G142" s="174" t="str">
        <f t="shared" si="5"/>
        <v>项</v>
      </c>
    </row>
    <row r="143" ht="36" customHeight="1" spans="1:7">
      <c r="A143" s="488" t="s">
        <v>365</v>
      </c>
      <c r="B143" s="343" t="s">
        <v>366</v>
      </c>
      <c r="C143" s="489"/>
      <c r="D143" s="489"/>
      <c r="E143" s="490"/>
      <c r="F143" s="312" t="str">
        <f t="shared" si="4"/>
        <v>否</v>
      </c>
      <c r="G143" s="174" t="str">
        <f t="shared" si="5"/>
        <v>项</v>
      </c>
    </row>
    <row r="144" ht="36" customHeight="1" spans="1:7">
      <c r="A144" s="488" t="s">
        <v>367</v>
      </c>
      <c r="B144" s="343" t="s">
        <v>368</v>
      </c>
      <c r="C144" s="489"/>
      <c r="D144" s="489"/>
      <c r="E144" s="490"/>
      <c r="F144" s="312" t="str">
        <f t="shared" si="4"/>
        <v>否</v>
      </c>
      <c r="G144" s="174" t="str">
        <f t="shared" si="5"/>
        <v>项</v>
      </c>
    </row>
    <row r="145" ht="36" customHeight="1" spans="1:7">
      <c r="A145" s="488" t="s">
        <v>369</v>
      </c>
      <c r="B145" s="343" t="s">
        <v>370</v>
      </c>
      <c r="C145" s="489"/>
      <c r="D145" s="489"/>
      <c r="E145" s="490"/>
      <c r="F145" s="312" t="str">
        <f t="shared" si="4"/>
        <v>否</v>
      </c>
      <c r="G145" s="174" t="str">
        <f t="shared" si="5"/>
        <v>项</v>
      </c>
    </row>
    <row r="146" ht="36" customHeight="1" spans="1:7">
      <c r="A146" s="488" t="s">
        <v>371</v>
      </c>
      <c r="B146" s="343" t="s">
        <v>161</v>
      </c>
      <c r="C146" s="489"/>
      <c r="D146" s="489"/>
      <c r="E146" s="490"/>
      <c r="F146" s="312" t="str">
        <f t="shared" si="4"/>
        <v>否</v>
      </c>
      <c r="G146" s="174" t="str">
        <f t="shared" si="5"/>
        <v>项</v>
      </c>
    </row>
    <row r="147" ht="36" customHeight="1" spans="1:7">
      <c r="A147" s="488" t="s">
        <v>372</v>
      </c>
      <c r="B147" s="343" t="s">
        <v>373</v>
      </c>
      <c r="C147" s="489"/>
      <c r="D147" s="489"/>
      <c r="E147" s="490"/>
      <c r="F147" s="312" t="str">
        <f t="shared" si="4"/>
        <v>否</v>
      </c>
      <c r="G147" s="174" t="str">
        <f t="shared" si="5"/>
        <v>项</v>
      </c>
    </row>
    <row r="148" ht="36" customHeight="1" spans="1:7">
      <c r="A148" s="485" t="s">
        <v>374</v>
      </c>
      <c r="B148" s="339" t="s">
        <v>375</v>
      </c>
      <c r="C148" s="486"/>
      <c r="D148" s="486"/>
      <c r="E148" s="487"/>
      <c r="F148" s="312" t="str">
        <f t="shared" si="4"/>
        <v>否</v>
      </c>
      <c r="G148" s="174" t="str">
        <f t="shared" si="5"/>
        <v>款</v>
      </c>
    </row>
    <row r="149" ht="36" customHeight="1" spans="1:7">
      <c r="A149" s="488" t="s">
        <v>376</v>
      </c>
      <c r="B149" s="343" t="s">
        <v>143</v>
      </c>
      <c r="C149" s="489"/>
      <c r="D149" s="489"/>
      <c r="E149" s="490"/>
      <c r="F149" s="312" t="str">
        <f t="shared" si="4"/>
        <v>否</v>
      </c>
      <c r="G149" s="174" t="str">
        <f t="shared" si="5"/>
        <v>项</v>
      </c>
    </row>
    <row r="150" ht="36" customHeight="1" spans="1:7">
      <c r="A150" s="488" t="s">
        <v>377</v>
      </c>
      <c r="B150" s="343" t="s">
        <v>145</v>
      </c>
      <c r="C150" s="489"/>
      <c r="D150" s="489"/>
      <c r="E150" s="490"/>
      <c r="F150" s="312" t="str">
        <f t="shared" si="4"/>
        <v>否</v>
      </c>
      <c r="G150" s="174" t="str">
        <f t="shared" si="5"/>
        <v>项</v>
      </c>
    </row>
    <row r="151" ht="36" customHeight="1" spans="1:7">
      <c r="A151" s="488" t="s">
        <v>378</v>
      </c>
      <c r="B151" s="343" t="s">
        <v>147</v>
      </c>
      <c r="C151" s="489"/>
      <c r="D151" s="489"/>
      <c r="E151" s="490"/>
      <c r="F151" s="312" t="str">
        <f t="shared" si="4"/>
        <v>否</v>
      </c>
      <c r="G151" s="174" t="str">
        <f t="shared" si="5"/>
        <v>项</v>
      </c>
    </row>
    <row r="152" ht="36" customHeight="1" spans="1:7">
      <c r="A152" s="488" t="s">
        <v>379</v>
      </c>
      <c r="B152" s="343" t="s">
        <v>380</v>
      </c>
      <c r="C152" s="489"/>
      <c r="D152" s="489"/>
      <c r="E152" s="490"/>
      <c r="F152" s="312" t="str">
        <f t="shared" si="4"/>
        <v>否</v>
      </c>
      <c r="G152" s="174" t="str">
        <f t="shared" si="5"/>
        <v>项</v>
      </c>
    </row>
    <row r="153" ht="36" customHeight="1" spans="1:7">
      <c r="A153" s="488" t="s">
        <v>381</v>
      </c>
      <c r="B153" s="343" t="s">
        <v>161</v>
      </c>
      <c r="C153" s="489"/>
      <c r="D153" s="489"/>
      <c r="E153" s="490"/>
      <c r="F153" s="312" t="str">
        <f t="shared" si="4"/>
        <v>否</v>
      </c>
      <c r="G153" s="174" t="str">
        <f t="shared" si="5"/>
        <v>项</v>
      </c>
    </row>
    <row r="154" ht="36" customHeight="1" spans="1:7">
      <c r="A154" s="488" t="s">
        <v>382</v>
      </c>
      <c r="B154" s="343" t="s">
        <v>383</v>
      </c>
      <c r="C154" s="489"/>
      <c r="D154" s="489"/>
      <c r="E154" s="490"/>
      <c r="F154" s="312" t="str">
        <f t="shared" si="4"/>
        <v>否</v>
      </c>
      <c r="G154" s="174" t="str">
        <f t="shared" si="5"/>
        <v>项</v>
      </c>
    </row>
    <row r="155" ht="36" customHeight="1" spans="1:7">
      <c r="A155" s="485" t="s">
        <v>384</v>
      </c>
      <c r="B155" s="339" t="s">
        <v>385</v>
      </c>
      <c r="C155" s="486"/>
      <c r="D155" s="486"/>
      <c r="E155" s="487"/>
      <c r="F155" s="312" t="str">
        <f t="shared" si="4"/>
        <v>否</v>
      </c>
      <c r="G155" s="174" t="str">
        <f t="shared" si="5"/>
        <v>款</v>
      </c>
    </row>
    <row r="156" ht="36" customHeight="1" spans="1:7">
      <c r="A156" s="488" t="s">
        <v>386</v>
      </c>
      <c r="B156" s="343" t="s">
        <v>143</v>
      </c>
      <c r="C156" s="489"/>
      <c r="D156" s="489"/>
      <c r="E156" s="490"/>
      <c r="F156" s="312" t="str">
        <f t="shared" si="4"/>
        <v>否</v>
      </c>
      <c r="G156" s="174" t="str">
        <f t="shared" si="5"/>
        <v>项</v>
      </c>
    </row>
    <row r="157" ht="36" customHeight="1" spans="1:7">
      <c r="A157" s="488" t="s">
        <v>387</v>
      </c>
      <c r="B157" s="343" t="s">
        <v>145</v>
      </c>
      <c r="C157" s="489"/>
      <c r="D157" s="489"/>
      <c r="E157" s="490"/>
      <c r="F157" s="312" t="str">
        <f t="shared" si="4"/>
        <v>否</v>
      </c>
      <c r="G157" s="174" t="str">
        <f t="shared" si="5"/>
        <v>项</v>
      </c>
    </row>
    <row r="158" ht="36" customHeight="1" spans="1:7">
      <c r="A158" s="488" t="s">
        <v>388</v>
      </c>
      <c r="B158" s="343" t="s">
        <v>147</v>
      </c>
      <c r="C158" s="489"/>
      <c r="D158" s="489"/>
      <c r="E158" s="490"/>
      <c r="F158" s="312" t="str">
        <f t="shared" si="4"/>
        <v>否</v>
      </c>
      <c r="G158" s="174" t="str">
        <f t="shared" si="5"/>
        <v>项</v>
      </c>
    </row>
    <row r="159" ht="36" customHeight="1" spans="1:7">
      <c r="A159" s="488" t="s">
        <v>389</v>
      </c>
      <c r="B159" s="343" t="s">
        <v>390</v>
      </c>
      <c r="C159" s="489"/>
      <c r="D159" s="489"/>
      <c r="E159" s="490"/>
      <c r="F159" s="312" t="str">
        <f t="shared" si="4"/>
        <v>否</v>
      </c>
      <c r="G159" s="174" t="str">
        <f t="shared" si="5"/>
        <v>项</v>
      </c>
    </row>
    <row r="160" ht="36" customHeight="1" spans="1:7">
      <c r="A160" s="488" t="s">
        <v>391</v>
      </c>
      <c r="B160" s="343" t="s">
        <v>392</v>
      </c>
      <c r="C160" s="489"/>
      <c r="D160" s="489"/>
      <c r="E160" s="490"/>
      <c r="F160" s="312" t="str">
        <f t="shared" si="4"/>
        <v>否</v>
      </c>
      <c r="G160" s="174" t="str">
        <f t="shared" si="5"/>
        <v>项</v>
      </c>
    </row>
    <row r="161" ht="36" customHeight="1" spans="1:7">
      <c r="A161" s="488" t="s">
        <v>393</v>
      </c>
      <c r="B161" s="343" t="s">
        <v>161</v>
      </c>
      <c r="C161" s="489"/>
      <c r="D161" s="489"/>
      <c r="E161" s="490"/>
      <c r="F161" s="312" t="str">
        <f t="shared" si="4"/>
        <v>否</v>
      </c>
      <c r="G161" s="174" t="str">
        <f t="shared" si="5"/>
        <v>项</v>
      </c>
    </row>
    <row r="162" ht="36" customHeight="1" spans="1:7">
      <c r="A162" s="488" t="s">
        <v>394</v>
      </c>
      <c r="B162" s="343" t="s">
        <v>395</v>
      </c>
      <c r="C162" s="489"/>
      <c r="D162" s="489"/>
      <c r="E162" s="490"/>
      <c r="F162" s="312" t="str">
        <f t="shared" si="4"/>
        <v>否</v>
      </c>
      <c r="G162" s="174" t="str">
        <f t="shared" si="5"/>
        <v>项</v>
      </c>
    </row>
    <row r="163" ht="36" customHeight="1" spans="1:7">
      <c r="A163" s="485" t="s">
        <v>396</v>
      </c>
      <c r="B163" s="339" t="s">
        <v>397</v>
      </c>
      <c r="C163" s="486"/>
      <c r="D163" s="486"/>
      <c r="E163" s="487"/>
      <c r="F163" s="312" t="str">
        <f t="shared" si="4"/>
        <v>否</v>
      </c>
      <c r="G163" s="174" t="str">
        <f t="shared" si="5"/>
        <v>款</v>
      </c>
    </row>
    <row r="164" ht="36" customHeight="1" spans="1:7">
      <c r="A164" s="488" t="s">
        <v>398</v>
      </c>
      <c r="B164" s="343" t="s">
        <v>143</v>
      </c>
      <c r="C164" s="489"/>
      <c r="D164" s="489"/>
      <c r="E164" s="490"/>
      <c r="F164" s="312" t="str">
        <f t="shared" si="4"/>
        <v>否</v>
      </c>
      <c r="G164" s="174" t="str">
        <f t="shared" si="5"/>
        <v>项</v>
      </c>
    </row>
    <row r="165" ht="36" customHeight="1" spans="1:7">
      <c r="A165" s="488" t="s">
        <v>399</v>
      </c>
      <c r="B165" s="343" t="s">
        <v>145</v>
      </c>
      <c r="C165" s="489"/>
      <c r="D165" s="489"/>
      <c r="E165" s="490"/>
      <c r="F165" s="312" t="str">
        <f t="shared" si="4"/>
        <v>否</v>
      </c>
      <c r="G165" s="174" t="str">
        <f t="shared" si="5"/>
        <v>项</v>
      </c>
    </row>
    <row r="166" ht="36" customHeight="1" spans="1:7">
      <c r="A166" s="488" t="s">
        <v>400</v>
      </c>
      <c r="B166" s="343" t="s">
        <v>147</v>
      </c>
      <c r="C166" s="489"/>
      <c r="D166" s="489"/>
      <c r="E166" s="490"/>
      <c r="F166" s="312" t="str">
        <f t="shared" si="4"/>
        <v>否</v>
      </c>
      <c r="G166" s="174" t="str">
        <f t="shared" si="5"/>
        <v>项</v>
      </c>
    </row>
    <row r="167" ht="36" customHeight="1" spans="1:7">
      <c r="A167" s="488" t="s">
        <v>401</v>
      </c>
      <c r="B167" s="343" t="s">
        <v>402</v>
      </c>
      <c r="C167" s="489"/>
      <c r="D167" s="489"/>
      <c r="E167" s="490"/>
      <c r="F167" s="312" t="str">
        <f t="shared" si="4"/>
        <v>否</v>
      </c>
      <c r="G167" s="174" t="str">
        <f t="shared" si="5"/>
        <v>项</v>
      </c>
    </row>
    <row r="168" ht="36" customHeight="1" spans="1:7">
      <c r="A168" s="488" t="s">
        <v>403</v>
      </c>
      <c r="B168" s="343" t="s">
        <v>404</v>
      </c>
      <c r="C168" s="489"/>
      <c r="D168" s="489"/>
      <c r="E168" s="490"/>
      <c r="F168" s="312" t="str">
        <f t="shared" si="4"/>
        <v>否</v>
      </c>
      <c r="G168" s="174" t="str">
        <f t="shared" si="5"/>
        <v>项</v>
      </c>
    </row>
    <row r="169" ht="36" customHeight="1" spans="1:7">
      <c r="A169" s="485" t="s">
        <v>405</v>
      </c>
      <c r="B169" s="339" t="s">
        <v>406</v>
      </c>
      <c r="C169" s="486">
        <v>21</v>
      </c>
      <c r="D169" s="486"/>
      <c r="E169" s="487">
        <f>(D169-C169)/C169</f>
        <v>-1</v>
      </c>
      <c r="F169" s="312" t="str">
        <f t="shared" si="4"/>
        <v>是</v>
      </c>
      <c r="G169" s="174" t="str">
        <f t="shared" si="5"/>
        <v>款</v>
      </c>
    </row>
    <row r="170" ht="36" customHeight="1" spans="1:7">
      <c r="A170" s="488" t="s">
        <v>407</v>
      </c>
      <c r="B170" s="343" t="s">
        <v>143</v>
      </c>
      <c r="C170" s="489"/>
      <c r="D170" s="489"/>
      <c r="E170" s="487"/>
      <c r="F170" s="312" t="str">
        <f t="shared" si="4"/>
        <v>否</v>
      </c>
      <c r="G170" s="174" t="str">
        <f t="shared" si="5"/>
        <v>项</v>
      </c>
    </row>
    <row r="171" ht="36" customHeight="1" spans="1:7">
      <c r="A171" s="488" t="s">
        <v>408</v>
      </c>
      <c r="B171" s="343" t="s">
        <v>145</v>
      </c>
      <c r="C171" s="489">
        <v>21</v>
      </c>
      <c r="D171" s="489"/>
      <c r="E171" s="490">
        <f>(D171-C171)/C171</f>
        <v>-1</v>
      </c>
      <c r="F171" s="312" t="str">
        <f t="shared" si="4"/>
        <v>是</v>
      </c>
      <c r="G171" s="174" t="str">
        <f t="shared" si="5"/>
        <v>项</v>
      </c>
    </row>
    <row r="172" ht="36" customHeight="1" spans="1:7">
      <c r="A172" s="488" t="s">
        <v>409</v>
      </c>
      <c r="B172" s="343" t="s">
        <v>147</v>
      </c>
      <c r="C172" s="489"/>
      <c r="D172" s="489"/>
      <c r="E172" s="487"/>
      <c r="F172" s="312" t="str">
        <f t="shared" si="4"/>
        <v>否</v>
      </c>
      <c r="G172" s="174" t="str">
        <f t="shared" si="5"/>
        <v>项</v>
      </c>
    </row>
    <row r="173" ht="36" customHeight="1" spans="1:7">
      <c r="A173" s="488" t="s">
        <v>410</v>
      </c>
      <c r="B173" s="343" t="s">
        <v>174</v>
      </c>
      <c r="C173" s="489"/>
      <c r="D173" s="489"/>
      <c r="E173" s="487"/>
      <c r="F173" s="312" t="str">
        <f t="shared" si="4"/>
        <v>否</v>
      </c>
      <c r="G173" s="174" t="str">
        <f t="shared" si="5"/>
        <v>项</v>
      </c>
    </row>
    <row r="174" ht="36" customHeight="1" spans="1:7">
      <c r="A174" s="488" t="s">
        <v>411</v>
      </c>
      <c r="B174" s="343" t="s">
        <v>161</v>
      </c>
      <c r="C174" s="489"/>
      <c r="D174" s="489"/>
      <c r="E174" s="487"/>
      <c r="F174" s="312" t="str">
        <f t="shared" si="4"/>
        <v>否</v>
      </c>
      <c r="G174" s="174" t="str">
        <f t="shared" si="5"/>
        <v>项</v>
      </c>
    </row>
    <row r="175" ht="36" customHeight="1" spans="1:7">
      <c r="A175" s="488" t="s">
        <v>412</v>
      </c>
      <c r="B175" s="343" t="s">
        <v>413</v>
      </c>
      <c r="C175" s="489"/>
      <c r="D175" s="489"/>
      <c r="E175" s="487"/>
      <c r="F175" s="312" t="str">
        <f t="shared" si="4"/>
        <v>否</v>
      </c>
      <c r="G175" s="174" t="str">
        <f t="shared" si="5"/>
        <v>项</v>
      </c>
    </row>
    <row r="176" ht="36" customHeight="1" spans="1:7">
      <c r="A176" s="485" t="s">
        <v>414</v>
      </c>
      <c r="B176" s="339" t="s">
        <v>415</v>
      </c>
      <c r="C176" s="486">
        <v>13</v>
      </c>
      <c r="D176" s="486">
        <v>80</v>
      </c>
      <c r="E176" s="487">
        <f>(D176-C176)/C176</f>
        <v>5.15384615384615</v>
      </c>
      <c r="F176" s="312" t="str">
        <f t="shared" si="4"/>
        <v>是</v>
      </c>
      <c r="G176" s="174" t="str">
        <f t="shared" si="5"/>
        <v>款</v>
      </c>
    </row>
    <row r="177" ht="36" customHeight="1" spans="1:7">
      <c r="A177" s="488" t="s">
        <v>416</v>
      </c>
      <c r="B177" s="343" t="s">
        <v>143</v>
      </c>
      <c r="C177" s="489"/>
      <c r="D177" s="489"/>
      <c r="E177" s="487"/>
      <c r="F177" s="312" t="str">
        <f t="shared" si="4"/>
        <v>否</v>
      </c>
      <c r="G177" s="174" t="str">
        <f t="shared" si="5"/>
        <v>项</v>
      </c>
    </row>
    <row r="178" ht="36" customHeight="1" spans="1:7">
      <c r="A178" s="488" t="s">
        <v>417</v>
      </c>
      <c r="B178" s="343" t="s">
        <v>145</v>
      </c>
      <c r="C178" s="489">
        <v>13</v>
      </c>
      <c r="D178" s="489"/>
      <c r="E178" s="490">
        <f>(D178-C178)/C178</f>
        <v>-1</v>
      </c>
      <c r="F178" s="312" t="str">
        <f t="shared" si="4"/>
        <v>是</v>
      </c>
      <c r="G178" s="174" t="str">
        <f t="shared" si="5"/>
        <v>项</v>
      </c>
    </row>
    <row r="179" ht="36" customHeight="1" spans="1:7">
      <c r="A179" s="488" t="s">
        <v>418</v>
      </c>
      <c r="B179" s="343" t="s">
        <v>147</v>
      </c>
      <c r="C179" s="489"/>
      <c r="D179" s="489"/>
      <c r="E179" s="487"/>
      <c r="F179" s="312" t="str">
        <f t="shared" si="4"/>
        <v>否</v>
      </c>
      <c r="G179" s="174" t="str">
        <f t="shared" si="5"/>
        <v>项</v>
      </c>
    </row>
    <row r="180" ht="36" customHeight="1" spans="1:7">
      <c r="A180" s="488">
        <v>2012906</v>
      </c>
      <c r="B180" s="343" t="s">
        <v>419</v>
      </c>
      <c r="C180" s="489"/>
      <c r="D180" s="489">
        <v>75</v>
      </c>
      <c r="E180" s="487"/>
      <c r="F180" s="312" t="str">
        <f t="shared" si="4"/>
        <v>是</v>
      </c>
      <c r="G180" s="174" t="str">
        <f t="shared" si="5"/>
        <v>项</v>
      </c>
    </row>
    <row r="181" ht="36" customHeight="1" spans="1:7">
      <c r="A181" s="488" t="s">
        <v>420</v>
      </c>
      <c r="B181" s="343" t="s">
        <v>161</v>
      </c>
      <c r="C181" s="489"/>
      <c r="D181" s="489"/>
      <c r="E181" s="487"/>
      <c r="F181" s="312" t="str">
        <f t="shared" si="4"/>
        <v>否</v>
      </c>
      <c r="G181" s="174" t="str">
        <f t="shared" si="5"/>
        <v>项</v>
      </c>
    </row>
    <row r="182" ht="36" customHeight="1" spans="1:7">
      <c r="A182" s="488" t="s">
        <v>421</v>
      </c>
      <c r="B182" s="343" t="s">
        <v>422</v>
      </c>
      <c r="C182" s="489"/>
      <c r="D182" s="489">
        <v>5</v>
      </c>
      <c r="E182" s="487"/>
      <c r="F182" s="312" t="str">
        <f t="shared" si="4"/>
        <v>是</v>
      </c>
      <c r="G182" s="174" t="str">
        <f t="shared" si="5"/>
        <v>项</v>
      </c>
    </row>
    <row r="183" ht="36" customHeight="1" spans="1:7">
      <c r="A183" s="485" t="s">
        <v>423</v>
      </c>
      <c r="B183" s="339" t="s">
        <v>424</v>
      </c>
      <c r="C183" s="486">
        <v>351</v>
      </c>
      <c r="D183" s="486">
        <v>50</v>
      </c>
      <c r="E183" s="487">
        <f>(D183-C183)/C183</f>
        <v>-0.857549857549858</v>
      </c>
      <c r="F183" s="312" t="str">
        <f t="shared" si="4"/>
        <v>是</v>
      </c>
      <c r="G183" s="174" t="str">
        <f t="shared" si="5"/>
        <v>款</v>
      </c>
    </row>
    <row r="184" ht="36" customHeight="1" spans="1:7">
      <c r="A184" s="488" t="s">
        <v>425</v>
      </c>
      <c r="B184" s="343" t="s">
        <v>143</v>
      </c>
      <c r="C184" s="489">
        <v>225</v>
      </c>
      <c r="D184" s="489"/>
      <c r="E184" s="490">
        <f>(D184-C184)/C184</f>
        <v>-1</v>
      </c>
      <c r="F184" s="312" t="str">
        <f t="shared" si="4"/>
        <v>是</v>
      </c>
      <c r="G184" s="174" t="str">
        <f t="shared" si="5"/>
        <v>项</v>
      </c>
    </row>
    <row r="185" ht="36" customHeight="1" spans="1:7">
      <c r="A185" s="488" t="s">
        <v>426</v>
      </c>
      <c r="B185" s="343" t="s">
        <v>145</v>
      </c>
      <c r="C185" s="489">
        <v>126</v>
      </c>
      <c r="D185" s="489">
        <v>50</v>
      </c>
      <c r="E185" s="490">
        <f>(D185-C185)/C185</f>
        <v>-0.603174603174603</v>
      </c>
      <c r="F185" s="312" t="str">
        <f t="shared" si="4"/>
        <v>是</v>
      </c>
      <c r="G185" s="174" t="str">
        <f t="shared" si="5"/>
        <v>项</v>
      </c>
    </row>
    <row r="186" ht="36" customHeight="1" spans="1:7">
      <c r="A186" s="488" t="s">
        <v>427</v>
      </c>
      <c r="B186" s="343" t="s">
        <v>147</v>
      </c>
      <c r="C186" s="489"/>
      <c r="D186" s="489"/>
      <c r="E186" s="487"/>
      <c r="F186" s="312" t="str">
        <f t="shared" si="4"/>
        <v>否</v>
      </c>
      <c r="G186" s="174" t="str">
        <f t="shared" si="5"/>
        <v>项</v>
      </c>
    </row>
    <row r="187" ht="36" customHeight="1" spans="1:7">
      <c r="A187" s="488" t="s">
        <v>428</v>
      </c>
      <c r="B187" s="343" t="s">
        <v>429</v>
      </c>
      <c r="C187" s="489"/>
      <c r="D187" s="489"/>
      <c r="E187" s="487"/>
      <c r="F187" s="312" t="str">
        <f t="shared" si="4"/>
        <v>否</v>
      </c>
      <c r="G187" s="174" t="str">
        <f t="shared" si="5"/>
        <v>项</v>
      </c>
    </row>
    <row r="188" ht="36" customHeight="1" spans="1:7">
      <c r="A188" s="488" t="s">
        <v>430</v>
      </c>
      <c r="B188" s="343" t="s">
        <v>161</v>
      </c>
      <c r="C188" s="489"/>
      <c r="D188" s="489"/>
      <c r="E188" s="487"/>
      <c r="F188" s="312" t="str">
        <f t="shared" si="4"/>
        <v>否</v>
      </c>
      <c r="G188" s="174" t="str">
        <f t="shared" si="5"/>
        <v>项</v>
      </c>
    </row>
    <row r="189" ht="36" customHeight="1" spans="1:7">
      <c r="A189" s="488" t="s">
        <v>431</v>
      </c>
      <c r="B189" s="343" t="s">
        <v>432</v>
      </c>
      <c r="C189" s="489"/>
      <c r="D189" s="489"/>
      <c r="E189" s="487"/>
      <c r="F189" s="312" t="str">
        <f t="shared" si="4"/>
        <v>否</v>
      </c>
      <c r="G189" s="174" t="str">
        <f t="shared" si="5"/>
        <v>项</v>
      </c>
    </row>
    <row r="190" ht="36" customHeight="1" spans="1:7">
      <c r="A190" s="485" t="s">
        <v>433</v>
      </c>
      <c r="B190" s="339" t="s">
        <v>434</v>
      </c>
      <c r="C190" s="486">
        <v>12</v>
      </c>
      <c r="D190" s="486">
        <v>20</v>
      </c>
      <c r="E190" s="487">
        <f>(D190-C190)/C190</f>
        <v>0.666666666666667</v>
      </c>
      <c r="F190" s="312" t="str">
        <f t="shared" si="4"/>
        <v>是</v>
      </c>
      <c r="G190" s="174" t="str">
        <f t="shared" si="5"/>
        <v>款</v>
      </c>
    </row>
    <row r="191" ht="36" customHeight="1" spans="1:7">
      <c r="A191" s="488" t="s">
        <v>435</v>
      </c>
      <c r="B191" s="343" t="s">
        <v>143</v>
      </c>
      <c r="C191" s="489"/>
      <c r="D191" s="489"/>
      <c r="E191" s="487"/>
      <c r="F191" s="312" t="str">
        <f t="shared" si="4"/>
        <v>否</v>
      </c>
      <c r="G191" s="174" t="str">
        <f t="shared" si="5"/>
        <v>项</v>
      </c>
    </row>
    <row r="192" ht="36" customHeight="1" spans="1:7">
      <c r="A192" s="488" t="s">
        <v>436</v>
      </c>
      <c r="B192" s="343" t="s">
        <v>145</v>
      </c>
      <c r="C192" s="489">
        <v>12</v>
      </c>
      <c r="D192" s="489"/>
      <c r="E192" s="490">
        <f>(D192-C192)/C192</f>
        <v>-1</v>
      </c>
      <c r="F192" s="312" t="str">
        <f t="shared" si="4"/>
        <v>是</v>
      </c>
      <c r="G192" s="174" t="str">
        <f t="shared" si="5"/>
        <v>项</v>
      </c>
    </row>
    <row r="193" ht="36" customHeight="1" spans="1:7">
      <c r="A193" s="488" t="s">
        <v>437</v>
      </c>
      <c r="B193" s="343" t="s">
        <v>147</v>
      </c>
      <c r="C193" s="489"/>
      <c r="D193" s="489"/>
      <c r="E193" s="487"/>
      <c r="F193" s="312" t="str">
        <f t="shared" si="4"/>
        <v>否</v>
      </c>
      <c r="G193" s="174" t="str">
        <f t="shared" si="5"/>
        <v>项</v>
      </c>
    </row>
    <row r="194" ht="36" customHeight="1" spans="1:7">
      <c r="A194" s="488" t="s">
        <v>438</v>
      </c>
      <c r="B194" s="343" t="s">
        <v>439</v>
      </c>
      <c r="C194" s="489"/>
      <c r="D194" s="489"/>
      <c r="E194" s="487"/>
      <c r="F194" s="312" t="str">
        <f t="shared" si="4"/>
        <v>否</v>
      </c>
      <c r="G194" s="174" t="str">
        <f t="shared" si="5"/>
        <v>项</v>
      </c>
    </row>
    <row r="195" ht="36" customHeight="1" spans="1:7">
      <c r="A195" s="488" t="s">
        <v>440</v>
      </c>
      <c r="B195" s="343" t="s">
        <v>161</v>
      </c>
      <c r="C195" s="489"/>
      <c r="D195" s="489"/>
      <c r="E195" s="487"/>
      <c r="F195" s="312" t="str">
        <f t="shared" si="4"/>
        <v>否</v>
      </c>
      <c r="G195" s="174" t="str">
        <f t="shared" si="5"/>
        <v>项</v>
      </c>
    </row>
    <row r="196" ht="36" customHeight="1" spans="1:7">
      <c r="A196" s="488" t="s">
        <v>441</v>
      </c>
      <c r="B196" s="343" t="s">
        <v>442</v>
      </c>
      <c r="C196" s="489"/>
      <c r="D196" s="489">
        <v>20</v>
      </c>
      <c r="E196" s="487"/>
      <c r="F196" s="312" t="str">
        <f t="shared" ref="F196:F259" si="6">IF(LEN(A196)=3,"是",IF(B196&lt;&gt;"",IF(SUM(C196:D196)&lt;&gt;0,"是","否"),"是"))</f>
        <v>是</v>
      </c>
      <c r="G196" s="174" t="str">
        <f t="shared" ref="G196:G259" si="7">IF(LEN(A196)=3,"类",IF(LEN(A196)=5,"款","项"))</f>
        <v>项</v>
      </c>
    </row>
    <row r="197" ht="36" customHeight="1" spans="1:7">
      <c r="A197" s="485" t="s">
        <v>443</v>
      </c>
      <c r="B197" s="339" t="s">
        <v>444</v>
      </c>
      <c r="C197" s="486"/>
      <c r="D197" s="486"/>
      <c r="E197" s="487"/>
      <c r="F197" s="312" t="str">
        <f t="shared" si="6"/>
        <v>否</v>
      </c>
      <c r="G197" s="174" t="str">
        <f t="shared" si="7"/>
        <v>款</v>
      </c>
    </row>
    <row r="198" ht="36" customHeight="1" spans="1:7">
      <c r="A198" s="488" t="s">
        <v>445</v>
      </c>
      <c r="B198" s="343" t="s">
        <v>143</v>
      </c>
      <c r="C198" s="489"/>
      <c r="D198" s="489"/>
      <c r="E198" s="487"/>
      <c r="F198" s="312" t="str">
        <f t="shared" si="6"/>
        <v>否</v>
      </c>
      <c r="G198" s="174" t="str">
        <f t="shared" si="7"/>
        <v>项</v>
      </c>
    </row>
    <row r="199" ht="36" customHeight="1" spans="1:7">
      <c r="A199" s="488" t="s">
        <v>446</v>
      </c>
      <c r="B199" s="343" t="s">
        <v>145</v>
      </c>
      <c r="C199" s="489"/>
      <c r="D199" s="489"/>
      <c r="E199" s="487"/>
      <c r="F199" s="312" t="str">
        <f t="shared" si="6"/>
        <v>否</v>
      </c>
      <c r="G199" s="174" t="str">
        <f t="shared" si="7"/>
        <v>项</v>
      </c>
    </row>
    <row r="200" ht="36" customHeight="1" spans="1:7">
      <c r="A200" s="488" t="s">
        <v>447</v>
      </c>
      <c r="B200" s="343" t="s">
        <v>147</v>
      </c>
      <c r="C200" s="489"/>
      <c r="D200" s="489"/>
      <c r="E200" s="487"/>
      <c r="F200" s="312" t="str">
        <f t="shared" si="6"/>
        <v>否</v>
      </c>
      <c r="G200" s="174" t="str">
        <f t="shared" si="7"/>
        <v>项</v>
      </c>
    </row>
    <row r="201" ht="36" customHeight="1" spans="1:7">
      <c r="A201" s="488" t="s">
        <v>448</v>
      </c>
      <c r="B201" s="343" t="s">
        <v>449</v>
      </c>
      <c r="C201" s="489"/>
      <c r="D201" s="489"/>
      <c r="E201" s="487"/>
      <c r="F201" s="312" t="str">
        <f t="shared" si="6"/>
        <v>否</v>
      </c>
      <c r="G201" s="174" t="str">
        <f t="shared" si="7"/>
        <v>项</v>
      </c>
    </row>
    <row r="202" ht="36" customHeight="1" spans="1:7">
      <c r="A202" s="488" t="s">
        <v>450</v>
      </c>
      <c r="B202" s="343" t="s">
        <v>161</v>
      </c>
      <c r="C202" s="489"/>
      <c r="D202" s="489"/>
      <c r="E202" s="487"/>
      <c r="F202" s="312" t="str">
        <f t="shared" si="6"/>
        <v>否</v>
      </c>
      <c r="G202" s="174" t="str">
        <f t="shared" si="7"/>
        <v>项</v>
      </c>
    </row>
    <row r="203" ht="36" customHeight="1" spans="1:7">
      <c r="A203" s="488" t="s">
        <v>451</v>
      </c>
      <c r="B203" s="343" t="s">
        <v>452</v>
      </c>
      <c r="C203" s="489"/>
      <c r="D203" s="489"/>
      <c r="E203" s="487"/>
      <c r="F203" s="312" t="str">
        <f t="shared" si="6"/>
        <v>否</v>
      </c>
      <c r="G203" s="174" t="str">
        <f t="shared" si="7"/>
        <v>项</v>
      </c>
    </row>
    <row r="204" ht="36" customHeight="1" spans="1:7">
      <c r="A204" s="485" t="s">
        <v>453</v>
      </c>
      <c r="B204" s="339" t="s">
        <v>454</v>
      </c>
      <c r="C204" s="486"/>
      <c r="D204" s="486"/>
      <c r="E204" s="487"/>
      <c r="F204" s="312" t="str">
        <f t="shared" si="6"/>
        <v>否</v>
      </c>
      <c r="G204" s="174" t="str">
        <f t="shared" si="7"/>
        <v>款</v>
      </c>
    </row>
    <row r="205" ht="36" customHeight="1" spans="1:7">
      <c r="A205" s="488" t="s">
        <v>455</v>
      </c>
      <c r="B205" s="343" t="s">
        <v>143</v>
      </c>
      <c r="C205" s="489"/>
      <c r="D205" s="489"/>
      <c r="E205" s="487"/>
      <c r="F205" s="312" t="str">
        <f t="shared" si="6"/>
        <v>否</v>
      </c>
      <c r="G205" s="174" t="str">
        <f t="shared" si="7"/>
        <v>项</v>
      </c>
    </row>
    <row r="206" ht="36" customHeight="1" spans="1:7">
      <c r="A206" s="488" t="s">
        <v>456</v>
      </c>
      <c r="B206" s="343" t="s">
        <v>145</v>
      </c>
      <c r="C206" s="489"/>
      <c r="D206" s="489"/>
      <c r="E206" s="487"/>
      <c r="F206" s="312" t="str">
        <f t="shared" si="6"/>
        <v>否</v>
      </c>
      <c r="G206" s="174" t="str">
        <f t="shared" si="7"/>
        <v>项</v>
      </c>
    </row>
    <row r="207" ht="36" customHeight="1" spans="1:7">
      <c r="A207" s="488" t="s">
        <v>457</v>
      </c>
      <c r="B207" s="343" t="s">
        <v>147</v>
      </c>
      <c r="C207" s="489"/>
      <c r="D207" s="489"/>
      <c r="E207" s="487"/>
      <c r="F207" s="312" t="str">
        <f t="shared" si="6"/>
        <v>否</v>
      </c>
      <c r="G207" s="174" t="str">
        <f t="shared" si="7"/>
        <v>项</v>
      </c>
    </row>
    <row r="208" ht="36" customHeight="1" spans="1:7">
      <c r="A208" s="488" t="s">
        <v>458</v>
      </c>
      <c r="B208" s="343" t="s">
        <v>459</v>
      </c>
      <c r="C208" s="489"/>
      <c r="D208" s="489"/>
      <c r="E208" s="487"/>
      <c r="F208" s="312" t="str">
        <f t="shared" si="6"/>
        <v>否</v>
      </c>
      <c r="G208" s="174" t="str">
        <f t="shared" si="7"/>
        <v>项</v>
      </c>
    </row>
    <row r="209" ht="36" customHeight="1" spans="1:7">
      <c r="A209" s="488" t="s">
        <v>460</v>
      </c>
      <c r="B209" s="343" t="s">
        <v>461</v>
      </c>
      <c r="C209" s="489"/>
      <c r="D209" s="489"/>
      <c r="E209" s="487"/>
      <c r="F209" s="312" t="str">
        <f t="shared" si="6"/>
        <v>否</v>
      </c>
      <c r="G209" s="174" t="str">
        <f t="shared" si="7"/>
        <v>项</v>
      </c>
    </row>
    <row r="210" ht="36" customHeight="1" spans="1:7">
      <c r="A210" s="488" t="s">
        <v>462</v>
      </c>
      <c r="B210" s="343" t="s">
        <v>161</v>
      </c>
      <c r="C210" s="489"/>
      <c r="D210" s="489"/>
      <c r="E210" s="487"/>
      <c r="F210" s="312" t="str">
        <f t="shared" si="6"/>
        <v>否</v>
      </c>
      <c r="G210" s="174" t="str">
        <f t="shared" si="7"/>
        <v>项</v>
      </c>
    </row>
    <row r="211" ht="36" customHeight="1" spans="1:7">
      <c r="A211" s="488" t="s">
        <v>463</v>
      </c>
      <c r="B211" s="343" t="s">
        <v>464</v>
      </c>
      <c r="C211" s="489"/>
      <c r="D211" s="489"/>
      <c r="E211" s="487"/>
      <c r="F211" s="312" t="str">
        <f t="shared" si="6"/>
        <v>否</v>
      </c>
      <c r="G211" s="174" t="str">
        <f t="shared" si="7"/>
        <v>项</v>
      </c>
    </row>
    <row r="212" ht="36" customHeight="1" spans="1:7">
      <c r="A212" s="485" t="s">
        <v>465</v>
      </c>
      <c r="B212" s="339" t="s">
        <v>466</v>
      </c>
      <c r="C212" s="486"/>
      <c r="D212" s="486"/>
      <c r="E212" s="487"/>
      <c r="F212" s="312" t="str">
        <f t="shared" si="6"/>
        <v>否</v>
      </c>
      <c r="G212" s="174" t="str">
        <f t="shared" si="7"/>
        <v>款</v>
      </c>
    </row>
    <row r="213" ht="36" customHeight="1" spans="1:7">
      <c r="A213" s="488" t="s">
        <v>467</v>
      </c>
      <c r="B213" s="343" t="s">
        <v>143</v>
      </c>
      <c r="C213" s="489"/>
      <c r="D213" s="489"/>
      <c r="E213" s="487"/>
      <c r="F213" s="312" t="str">
        <f t="shared" si="6"/>
        <v>否</v>
      </c>
      <c r="G213" s="174" t="str">
        <f t="shared" si="7"/>
        <v>项</v>
      </c>
    </row>
    <row r="214" ht="36" customHeight="1" spans="1:7">
      <c r="A214" s="488" t="s">
        <v>468</v>
      </c>
      <c r="B214" s="343" t="s">
        <v>145</v>
      </c>
      <c r="C214" s="489"/>
      <c r="D214" s="489"/>
      <c r="E214" s="487"/>
      <c r="F214" s="312" t="str">
        <f t="shared" si="6"/>
        <v>否</v>
      </c>
      <c r="G214" s="174" t="str">
        <f t="shared" si="7"/>
        <v>项</v>
      </c>
    </row>
    <row r="215" ht="36" customHeight="1" spans="1:7">
      <c r="A215" s="488" t="s">
        <v>469</v>
      </c>
      <c r="B215" s="343" t="s">
        <v>147</v>
      </c>
      <c r="C215" s="489"/>
      <c r="D215" s="489"/>
      <c r="E215" s="487"/>
      <c r="F215" s="312" t="str">
        <f t="shared" si="6"/>
        <v>否</v>
      </c>
      <c r="G215" s="174" t="str">
        <f t="shared" si="7"/>
        <v>项</v>
      </c>
    </row>
    <row r="216" ht="36" customHeight="1" spans="1:7">
      <c r="A216" s="488" t="s">
        <v>470</v>
      </c>
      <c r="B216" s="343" t="s">
        <v>161</v>
      </c>
      <c r="C216" s="489"/>
      <c r="D216" s="489"/>
      <c r="E216" s="487"/>
      <c r="F216" s="312" t="str">
        <f t="shared" si="6"/>
        <v>否</v>
      </c>
      <c r="G216" s="174" t="str">
        <f t="shared" si="7"/>
        <v>项</v>
      </c>
    </row>
    <row r="217" ht="36" customHeight="1" spans="1:7">
      <c r="A217" s="488" t="s">
        <v>471</v>
      </c>
      <c r="B217" s="343" t="s">
        <v>472</v>
      </c>
      <c r="C217" s="489"/>
      <c r="D217" s="489"/>
      <c r="E217" s="487"/>
      <c r="F217" s="312" t="str">
        <f t="shared" si="6"/>
        <v>否</v>
      </c>
      <c r="G217" s="174" t="str">
        <f t="shared" si="7"/>
        <v>项</v>
      </c>
    </row>
    <row r="218" ht="36" customHeight="1" spans="1:7">
      <c r="A218" s="485" t="s">
        <v>473</v>
      </c>
      <c r="B218" s="339" t="s">
        <v>474</v>
      </c>
      <c r="C218" s="486">
        <v>16</v>
      </c>
      <c r="D218" s="486"/>
      <c r="E218" s="487">
        <f>(D218-C218)/C218</f>
        <v>-1</v>
      </c>
      <c r="F218" s="312" t="str">
        <f t="shared" si="6"/>
        <v>是</v>
      </c>
      <c r="G218" s="174" t="str">
        <f t="shared" si="7"/>
        <v>款</v>
      </c>
    </row>
    <row r="219" ht="36" customHeight="1" spans="1:7">
      <c r="A219" s="488" t="s">
        <v>475</v>
      </c>
      <c r="B219" s="343" t="s">
        <v>143</v>
      </c>
      <c r="C219" s="489"/>
      <c r="D219" s="489"/>
      <c r="E219" s="487"/>
      <c r="F219" s="312" t="str">
        <f t="shared" si="6"/>
        <v>否</v>
      </c>
      <c r="G219" s="174" t="str">
        <f t="shared" si="7"/>
        <v>项</v>
      </c>
    </row>
    <row r="220" ht="36" customHeight="1" spans="1:7">
      <c r="A220" s="488" t="s">
        <v>476</v>
      </c>
      <c r="B220" s="343" t="s">
        <v>145</v>
      </c>
      <c r="C220" s="489"/>
      <c r="D220" s="489"/>
      <c r="E220" s="487"/>
      <c r="F220" s="312" t="str">
        <f t="shared" si="6"/>
        <v>否</v>
      </c>
      <c r="G220" s="174" t="str">
        <f t="shared" si="7"/>
        <v>项</v>
      </c>
    </row>
    <row r="221" ht="36" customHeight="1" spans="1:7">
      <c r="A221" s="488" t="s">
        <v>477</v>
      </c>
      <c r="B221" s="343" t="s">
        <v>147</v>
      </c>
      <c r="C221" s="489"/>
      <c r="D221" s="489"/>
      <c r="E221" s="487"/>
      <c r="F221" s="312" t="str">
        <f t="shared" si="6"/>
        <v>否</v>
      </c>
      <c r="G221" s="174" t="str">
        <f t="shared" si="7"/>
        <v>项</v>
      </c>
    </row>
    <row r="222" ht="36" customHeight="1" spans="1:7">
      <c r="A222" s="488" t="s">
        <v>478</v>
      </c>
      <c r="B222" s="343" t="s">
        <v>161</v>
      </c>
      <c r="C222" s="489"/>
      <c r="D222" s="489"/>
      <c r="E222" s="487"/>
      <c r="F222" s="312" t="str">
        <f t="shared" si="6"/>
        <v>否</v>
      </c>
      <c r="G222" s="174" t="str">
        <f t="shared" si="7"/>
        <v>项</v>
      </c>
    </row>
    <row r="223" ht="36" customHeight="1" spans="1:7">
      <c r="A223" s="488" t="s">
        <v>479</v>
      </c>
      <c r="B223" s="343" t="s">
        <v>480</v>
      </c>
      <c r="C223" s="489">
        <v>16</v>
      </c>
      <c r="D223" s="489"/>
      <c r="E223" s="490">
        <f>(D223-C223)/C223</f>
        <v>-1</v>
      </c>
      <c r="F223" s="312" t="str">
        <f t="shared" si="6"/>
        <v>是</v>
      </c>
      <c r="G223" s="174" t="str">
        <f t="shared" si="7"/>
        <v>项</v>
      </c>
    </row>
    <row r="224" ht="36" customHeight="1" spans="1:7">
      <c r="A224" s="485" t="s">
        <v>481</v>
      </c>
      <c r="B224" s="339" t="s">
        <v>482</v>
      </c>
      <c r="C224" s="486"/>
      <c r="D224" s="486"/>
      <c r="E224" s="487"/>
      <c r="F224" s="312" t="str">
        <f t="shared" si="6"/>
        <v>否</v>
      </c>
      <c r="G224" s="174" t="str">
        <f t="shared" si="7"/>
        <v>款</v>
      </c>
    </row>
    <row r="225" ht="36" customHeight="1" spans="1:7">
      <c r="A225" s="488" t="s">
        <v>483</v>
      </c>
      <c r="B225" s="343" t="s">
        <v>143</v>
      </c>
      <c r="C225" s="489"/>
      <c r="D225" s="489"/>
      <c r="E225" s="487"/>
      <c r="F225" s="312" t="str">
        <f t="shared" si="6"/>
        <v>否</v>
      </c>
      <c r="G225" s="174" t="str">
        <f t="shared" si="7"/>
        <v>项</v>
      </c>
    </row>
    <row r="226" ht="36" customHeight="1" spans="1:7">
      <c r="A226" s="488" t="s">
        <v>484</v>
      </c>
      <c r="B226" s="343" t="s">
        <v>145</v>
      </c>
      <c r="C226" s="489"/>
      <c r="D226" s="489"/>
      <c r="E226" s="487"/>
      <c r="F226" s="312" t="str">
        <f t="shared" si="6"/>
        <v>否</v>
      </c>
      <c r="G226" s="174" t="str">
        <f t="shared" si="7"/>
        <v>项</v>
      </c>
    </row>
    <row r="227" ht="36" customHeight="1" spans="1:7">
      <c r="A227" s="488" t="s">
        <v>485</v>
      </c>
      <c r="B227" s="343" t="s">
        <v>147</v>
      </c>
      <c r="C227" s="489"/>
      <c r="D227" s="489"/>
      <c r="E227" s="487"/>
      <c r="F227" s="312" t="str">
        <f t="shared" si="6"/>
        <v>否</v>
      </c>
      <c r="G227" s="174" t="str">
        <f t="shared" si="7"/>
        <v>项</v>
      </c>
    </row>
    <row r="228" ht="36" customHeight="1" spans="1:7">
      <c r="A228" s="488" t="s">
        <v>486</v>
      </c>
      <c r="B228" s="343" t="s">
        <v>487</v>
      </c>
      <c r="C228" s="489"/>
      <c r="D228" s="489"/>
      <c r="E228" s="487"/>
      <c r="F228" s="312" t="str">
        <f t="shared" si="6"/>
        <v>否</v>
      </c>
      <c r="G228" s="174" t="str">
        <f t="shared" si="7"/>
        <v>项</v>
      </c>
    </row>
    <row r="229" ht="36" customHeight="1" spans="1:7">
      <c r="A229" s="488" t="s">
        <v>488</v>
      </c>
      <c r="B229" s="343" t="s">
        <v>161</v>
      </c>
      <c r="C229" s="489"/>
      <c r="D229" s="489"/>
      <c r="E229" s="487"/>
      <c r="F229" s="312" t="str">
        <f t="shared" si="6"/>
        <v>否</v>
      </c>
      <c r="G229" s="174" t="str">
        <f t="shared" si="7"/>
        <v>项</v>
      </c>
    </row>
    <row r="230" ht="36" customHeight="1" spans="1:7">
      <c r="A230" s="488" t="s">
        <v>489</v>
      </c>
      <c r="B230" s="343" t="s">
        <v>490</v>
      </c>
      <c r="C230" s="489"/>
      <c r="D230" s="489"/>
      <c r="E230" s="487"/>
      <c r="F230" s="312" t="str">
        <f t="shared" si="6"/>
        <v>否</v>
      </c>
      <c r="G230" s="174" t="str">
        <f t="shared" si="7"/>
        <v>项</v>
      </c>
    </row>
    <row r="231" ht="36" customHeight="1" spans="1:7">
      <c r="A231" s="485" t="s">
        <v>491</v>
      </c>
      <c r="B231" s="339" t="s">
        <v>492</v>
      </c>
      <c r="C231" s="486">
        <v>53</v>
      </c>
      <c r="D231" s="486">
        <v>160</v>
      </c>
      <c r="E231" s="487">
        <f>(D231-C231)/C231</f>
        <v>2.0188679245283</v>
      </c>
      <c r="F231" s="312" t="str">
        <f t="shared" si="6"/>
        <v>是</v>
      </c>
      <c r="G231" s="174" t="str">
        <f t="shared" si="7"/>
        <v>款</v>
      </c>
    </row>
    <row r="232" ht="36" customHeight="1" spans="1:7">
      <c r="A232" s="488" t="s">
        <v>493</v>
      </c>
      <c r="B232" s="343" t="s">
        <v>143</v>
      </c>
      <c r="C232" s="489">
        <v>31</v>
      </c>
      <c r="D232" s="489">
        <v>15</v>
      </c>
      <c r="E232" s="490">
        <f>(D232-C232)/C232</f>
        <v>-0.516129032258065</v>
      </c>
      <c r="F232" s="312" t="str">
        <f t="shared" si="6"/>
        <v>是</v>
      </c>
      <c r="G232" s="174" t="str">
        <f t="shared" si="7"/>
        <v>项</v>
      </c>
    </row>
    <row r="233" ht="36" customHeight="1" spans="1:7">
      <c r="A233" s="488" t="s">
        <v>494</v>
      </c>
      <c r="B233" s="343" t="s">
        <v>145</v>
      </c>
      <c r="C233" s="489">
        <v>14</v>
      </c>
      <c r="D233" s="489">
        <v>145</v>
      </c>
      <c r="E233" s="490">
        <f>(D233-C233)/C233</f>
        <v>9.35714285714286</v>
      </c>
      <c r="F233" s="312" t="str">
        <f t="shared" si="6"/>
        <v>是</v>
      </c>
      <c r="G233" s="174" t="str">
        <f t="shared" si="7"/>
        <v>项</v>
      </c>
    </row>
    <row r="234" ht="36" customHeight="1" spans="1:7">
      <c r="A234" s="488" t="s">
        <v>495</v>
      </c>
      <c r="B234" s="343" t="s">
        <v>147</v>
      </c>
      <c r="C234" s="489"/>
      <c r="D234" s="489"/>
      <c r="E234" s="487"/>
      <c r="F234" s="312" t="str">
        <f t="shared" si="6"/>
        <v>否</v>
      </c>
      <c r="G234" s="174" t="str">
        <f t="shared" si="7"/>
        <v>项</v>
      </c>
    </row>
    <row r="235" ht="36" customHeight="1" spans="1:7">
      <c r="A235" s="488" t="s">
        <v>496</v>
      </c>
      <c r="B235" s="343" t="s">
        <v>497</v>
      </c>
      <c r="C235" s="489"/>
      <c r="D235" s="489"/>
      <c r="E235" s="487"/>
      <c r="F235" s="312" t="str">
        <f t="shared" si="6"/>
        <v>否</v>
      </c>
      <c r="G235" s="174" t="str">
        <f t="shared" si="7"/>
        <v>项</v>
      </c>
    </row>
    <row r="236" ht="36" customHeight="1" spans="1:7">
      <c r="A236" s="488" t="s">
        <v>498</v>
      </c>
      <c r="B236" s="343" t="s">
        <v>499</v>
      </c>
      <c r="C236" s="489"/>
      <c r="D236" s="489"/>
      <c r="E236" s="487"/>
      <c r="F236" s="312" t="str">
        <f t="shared" si="6"/>
        <v>否</v>
      </c>
      <c r="G236" s="174" t="str">
        <f t="shared" si="7"/>
        <v>项</v>
      </c>
    </row>
    <row r="237" ht="36" customHeight="1" spans="1:7">
      <c r="A237" s="488" t="s">
        <v>500</v>
      </c>
      <c r="B237" s="343" t="s">
        <v>244</v>
      </c>
      <c r="C237" s="489"/>
      <c r="D237" s="489"/>
      <c r="E237" s="487"/>
      <c r="F237" s="312" t="str">
        <f t="shared" si="6"/>
        <v>否</v>
      </c>
      <c r="G237" s="174" t="str">
        <f t="shared" si="7"/>
        <v>项</v>
      </c>
    </row>
    <row r="238" ht="36" customHeight="1" spans="1:7">
      <c r="A238" s="488" t="s">
        <v>501</v>
      </c>
      <c r="B238" s="343" t="s">
        <v>502</v>
      </c>
      <c r="C238" s="489"/>
      <c r="D238" s="489"/>
      <c r="E238" s="487"/>
      <c r="F238" s="312" t="str">
        <f t="shared" si="6"/>
        <v>否</v>
      </c>
      <c r="G238" s="174" t="str">
        <f t="shared" si="7"/>
        <v>项</v>
      </c>
    </row>
    <row r="239" ht="36" customHeight="1" spans="1:7">
      <c r="A239" s="488" t="s">
        <v>503</v>
      </c>
      <c r="B239" s="343" t="s">
        <v>504</v>
      </c>
      <c r="C239" s="489"/>
      <c r="D239" s="489"/>
      <c r="E239" s="487"/>
      <c r="F239" s="312" t="str">
        <f t="shared" si="6"/>
        <v>否</v>
      </c>
      <c r="G239" s="174" t="str">
        <f t="shared" si="7"/>
        <v>项</v>
      </c>
    </row>
    <row r="240" ht="36" customHeight="1" spans="1:7">
      <c r="A240" s="488" t="s">
        <v>505</v>
      </c>
      <c r="B240" s="343" t="s">
        <v>506</v>
      </c>
      <c r="C240" s="489"/>
      <c r="D240" s="489"/>
      <c r="E240" s="487"/>
      <c r="F240" s="312" t="str">
        <f t="shared" si="6"/>
        <v>否</v>
      </c>
      <c r="G240" s="174" t="str">
        <f t="shared" si="7"/>
        <v>项</v>
      </c>
    </row>
    <row r="241" ht="36" customHeight="1" spans="1:7">
      <c r="A241" s="488" t="s">
        <v>507</v>
      </c>
      <c r="B241" s="343" t="s">
        <v>508</v>
      </c>
      <c r="C241" s="489"/>
      <c r="D241" s="489"/>
      <c r="E241" s="487"/>
      <c r="F241" s="312" t="str">
        <f t="shared" si="6"/>
        <v>否</v>
      </c>
      <c r="G241" s="174" t="str">
        <f t="shared" si="7"/>
        <v>项</v>
      </c>
    </row>
    <row r="242" ht="36" customHeight="1" spans="1:7">
      <c r="A242" s="488" t="s">
        <v>509</v>
      </c>
      <c r="B242" s="343" t="s">
        <v>510</v>
      </c>
      <c r="C242" s="489"/>
      <c r="D242" s="489"/>
      <c r="E242" s="487"/>
      <c r="F242" s="312" t="str">
        <f t="shared" si="6"/>
        <v>否</v>
      </c>
      <c r="G242" s="174" t="str">
        <f t="shared" si="7"/>
        <v>项</v>
      </c>
    </row>
    <row r="243" ht="36" customHeight="1" spans="1:7">
      <c r="A243" s="488" t="s">
        <v>511</v>
      </c>
      <c r="B243" s="343" t="s">
        <v>512</v>
      </c>
      <c r="C243" s="489">
        <v>8</v>
      </c>
      <c r="D243" s="489"/>
      <c r="E243" s="490">
        <f>(D243-C243)/C243</f>
        <v>-1</v>
      </c>
      <c r="F243" s="312" t="str">
        <f t="shared" si="6"/>
        <v>是</v>
      </c>
      <c r="G243" s="174" t="str">
        <f t="shared" si="7"/>
        <v>项</v>
      </c>
    </row>
    <row r="244" ht="36" customHeight="1" spans="1:7">
      <c r="A244" s="488" t="s">
        <v>513</v>
      </c>
      <c r="B244" s="343" t="s">
        <v>161</v>
      </c>
      <c r="C244" s="489"/>
      <c r="D244" s="489"/>
      <c r="E244" s="487"/>
      <c r="F244" s="312" t="str">
        <f t="shared" si="6"/>
        <v>否</v>
      </c>
      <c r="G244" s="174" t="str">
        <f t="shared" si="7"/>
        <v>项</v>
      </c>
    </row>
    <row r="245" ht="36" customHeight="1" spans="1:7">
      <c r="A245" s="488" t="s">
        <v>514</v>
      </c>
      <c r="B245" s="343" t="s">
        <v>515</v>
      </c>
      <c r="C245" s="489"/>
      <c r="D245" s="489"/>
      <c r="E245" s="487"/>
      <c r="F245" s="312" t="str">
        <f t="shared" si="6"/>
        <v>否</v>
      </c>
      <c r="G245" s="174" t="str">
        <f t="shared" si="7"/>
        <v>项</v>
      </c>
    </row>
    <row r="246" ht="36" customHeight="1" spans="1:7">
      <c r="A246" s="485" t="s">
        <v>518</v>
      </c>
      <c r="B246" s="339" t="s">
        <v>519</v>
      </c>
      <c r="C246" s="486"/>
      <c r="D246" s="486"/>
      <c r="E246" s="487"/>
      <c r="F246" s="312" t="str">
        <f t="shared" si="6"/>
        <v>否</v>
      </c>
      <c r="G246" s="174" t="str">
        <f t="shared" si="7"/>
        <v>款</v>
      </c>
    </row>
    <row r="247" ht="36" customHeight="1" spans="1:7">
      <c r="A247" s="488" t="s">
        <v>520</v>
      </c>
      <c r="B247" s="343" t="s">
        <v>521</v>
      </c>
      <c r="C247" s="489"/>
      <c r="D247" s="489"/>
      <c r="E247" s="487"/>
      <c r="F247" s="312" t="str">
        <f t="shared" si="6"/>
        <v>否</v>
      </c>
      <c r="G247" s="174" t="str">
        <f t="shared" si="7"/>
        <v>项</v>
      </c>
    </row>
    <row r="248" ht="36" customHeight="1" spans="1:7">
      <c r="A248" s="488" t="s">
        <v>522</v>
      </c>
      <c r="B248" s="343" t="s">
        <v>523</v>
      </c>
      <c r="C248" s="489"/>
      <c r="D248" s="489"/>
      <c r="E248" s="487"/>
      <c r="F248" s="312" t="str">
        <f t="shared" si="6"/>
        <v>否</v>
      </c>
      <c r="G248" s="174" t="str">
        <f t="shared" si="7"/>
        <v>项</v>
      </c>
    </row>
    <row r="249" ht="36" customHeight="1" spans="1:8">
      <c r="A249" s="493" t="s">
        <v>524</v>
      </c>
      <c r="B249" s="494" t="s">
        <v>525</v>
      </c>
      <c r="C249" s="495"/>
      <c r="D249" s="495"/>
      <c r="E249" s="487"/>
      <c r="F249" s="312" t="str">
        <f t="shared" si="6"/>
        <v>否</v>
      </c>
      <c r="G249" s="174" t="str">
        <f t="shared" si="7"/>
        <v>项</v>
      </c>
      <c r="H249" s="496"/>
    </row>
    <row r="250" ht="36" customHeight="1" spans="1:7">
      <c r="A250" s="485" t="s">
        <v>73</v>
      </c>
      <c r="B250" s="339" t="s">
        <v>74</v>
      </c>
      <c r="C250" s="486"/>
      <c r="D250" s="486"/>
      <c r="E250" s="487"/>
      <c r="F250" s="312" t="str">
        <f t="shared" si="6"/>
        <v>是</v>
      </c>
      <c r="G250" s="174" t="str">
        <f t="shared" si="7"/>
        <v>类</v>
      </c>
    </row>
    <row r="251" ht="36" customHeight="1" spans="1:8">
      <c r="A251" s="485" t="s">
        <v>526</v>
      </c>
      <c r="B251" s="339" t="s">
        <v>527</v>
      </c>
      <c r="C251" s="486"/>
      <c r="D251" s="486"/>
      <c r="E251" s="487"/>
      <c r="F251" s="312" t="str">
        <f t="shared" si="6"/>
        <v>否</v>
      </c>
      <c r="G251" s="174" t="str">
        <f t="shared" si="7"/>
        <v>款</v>
      </c>
      <c r="H251" s="496"/>
    </row>
    <row r="252" ht="36" customHeight="1" spans="1:8">
      <c r="A252" s="485" t="s">
        <v>528</v>
      </c>
      <c r="B252" s="339" t="s">
        <v>529</v>
      </c>
      <c r="C252" s="486"/>
      <c r="D252" s="486"/>
      <c r="E252" s="487"/>
      <c r="F252" s="312" t="str">
        <f t="shared" si="6"/>
        <v>否</v>
      </c>
      <c r="G252" s="174" t="str">
        <f t="shared" si="7"/>
        <v>款</v>
      </c>
      <c r="H252" s="496"/>
    </row>
    <row r="253" ht="36" customHeight="1" spans="1:7">
      <c r="A253" s="485" t="s">
        <v>75</v>
      </c>
      <c r="B253" s="339" t="s">
        <v>76</v>
      </c>
      <c r="C253" s="486"/>
      <c r="D253" s="486"/>
      <c r="E253" s="487"/>
      <c r="F253" s="312" t="str">
        <f t="shared" si="6"/>
        <v>是</v>
      </c>
      <c r="G253" s="174" t="str">
        <f t="shared" si="7"/>
        <v>类</v>
      </c>
    </row>
    <row r="254" ht="36" customHeight="1" spans="1:7">
      <c r="A254" s="348" t="s">
        <v>530</v>
      </c>
      <c r="B254" s="339" t="s">
        <v>531</v>
      </c>
      <c r="C254" s="486"/>
      <c r="D254" s="486"/>
      <c r="E254" s="487"/>
      <c r="F254" s="312" t="str">
        <f t="shared" si="6"/>
        <v>否</v>
      </c>
      <c r="G254" s="174" t="str">
        <f t="shared" si="7"/>
        <v>款</v>
      </c>
    </row>
    <row r="255" ht="36" customHeight="1" spans="1:7">
      <c r="A255" s="345" t="s">
        <v>532</v>
      </c>
      <c r="B255" s="343" t="s">
        <v>533</v>
      </c>
      <c r="C255" s="489"/>
      <c r="D255" s="489"/>
      <c r="E255" s="490"/>
      <c r="F255" s="312" t="str">
        <f t="shared" si="6"/>
        <v>否</v>
      </c>
      <c r="G255" s="174" t="str">
        <f t="shared" si="7"/>
        <v>项</v>
      </c>
    </row>
    <row r="256" ht="36" customHeight="1" spans="1:7">
      <c r="A256" s="348" t="s">
        <v>534</v>
      </c>
      <c r="B256" s="339" t="s">
        <v>535</v>
      </c>
      <c r="C256" s="486"/>
      <c r="D256" s="486"/>
      <c r="E256" s="487"/>
      <c r="F256" s="312" t="str">
        <f t="shared" si="6"/>
        <v>否</v>
      </c>
      <c r="G256" s="174" t="str">
        <f t="shared" si="7"/>
        <v>款</v>
      </c>
    </row>
    <row r="257" ht="36" customHeight="1" spans="1:7">
      <c r="A257" s="345" t="s">
        <v>536</v>
      </c>
      <c r="B257" s="343" t="s">
        <v>537</v>
      </c>
      <c r="C257" s="489"/>
      <c r="D257" s="489"/>
      <c r="E257" s="490"/>
      <c r="F257" s="312" t="str">
        <f t="shared" si="6"/>
        <v>否</v>
      </c>
      <c r="G257" s="174" t="str">
        <f t="shared" si="7"/>
        <v>项</v>
      </c>
    </row>
    <row r="258" ht="36" customHeight="1" spans="1:7">
      <c r="A258" s="348" t="s">
        <v>538</v>
      </c>
      <c r="B258" s="339" t="s">
        <v>539</v>
      </c>
      <c r="C258" s="486"/>
      <c r="D258" s="486"/>
      <c r="E258" s="487"/>
      <c r="F258" s="312" t="str">
        <f t="shared" si="6"/>
        <v>否</v>
      </c>
      <c r="G258" s="174" t="str">
        <f t="shared" si="7"/>
        <v>款</v>
      </c>
    </row>
    <row r="259" ht="36" customHeight="1" spans="1:7">
      <c r="A259" s="345" t="s">
        <v>540</v>
      </c>
      <c r="B259" s="343" t="s">
        <v>541</v>
      </c>
      <c r="C259" s="489"/>
      <c r="D259" s="489"/>
      <c r="E259" s="490"/>
      <c r="F259" s="312" t="str">
        <f t="shared" si="6"/>
        <v>否</v>
      </c>
      <c r="G259" s="174" t="str">
        <f t="shared" si="7"/>
        <v>项</v>
      </c>
    </row>
    <row r="260" ht="36" customHeight="1" spans="1:7">
      <c r="A260" s="485" t="s">
        <v>542</v>
      </c>
      <c r="B260" s="339" t="s">
        <v>543</v>
      </c>
      <c r="C260" s="486"/>
      <c r="D260" s="486"/>
      <c r="E260" s="487"/>
      <c r="F260" s="312" t="str">
        <f t="shared" ref="F260:F323" si="8">IF(LEN(A260)=3,"是",IF(B260&lt;&gt;"",IF(SUM(C260:D260)&lt;&gt;0,"是","否"),"是"))</f>
        <v>否</v>
      </c>
      <c r="G260" s="174" t="str">
        <f t="shared" ref="G260:G323" si="9">IF(LEN(A260)=3,"类",IF(LEN(A260)=5,"款","项"))</f>
        <v>款</v>
      </c>
    </row>
    <row r="261" ht="36" customHeight="1" spans="1:7">
      <c r="A261" s="488" t="s">
        <v>544</v>
      </c>
      <c r="B261" s="343" t="s">
        <v>545</v>
      </c>
      <c r="C261" s="489"/>
      <c r="D261" s="489"/>
      <c r="E261" s="490"/>
      <c r="F261" s="312" t="str">
        <f t="shared" si="8"/>
        <v>否</v>
      </c>
      <c r="G261" s="174" t="str">
        <f t="shared" si="9"/>
        <v>项</v>
      </c>
    </row>
    <row r="262" ht="36" customHeight="1" spans="1:7">
      <c r="A262" s="488" t="s">
        <v>546</v>
      </c>
      <c r="B262" s="343" t="s">
        <v>547</v>
      </c>
      <c r="C262" s="489"/>
      <c r="D262" s="489"/>
      <c r="E262" s="490"/>
      <c r="F262" s="312" t="str">
        <f t="shared" si="8"/>
        <v>否</v>
      </c>
      <c r="G262" s="174" t="str">
        <f t="shared" si="9"/>
        <v>项</v>
      </c>
    </row>
    <row r="263" ht="36" customHeight="1" spans="1:7">
      <c r="A263" s="488" t="s">
        <v>548</v>
      </c>
      <c r="B263" s="343" t="s">
        <v>549</v>
      </c>
      <c r="C263" s="489"/>
      <c r="D263" s="489"/>
      <c r="E263" s="490"/>
      <c r="F263" s="312" t="str">
        <f t="shared" si="8"/>
        <v>否</v>
      </c>
      <c r="G263" s="174" t="str">
        <f t="shared" si="9"/>
        <v>项</v>
      </c>
    </row>
    <row r="264" ht="36" customHeight="1" spans="1:7">
      <c r="A264" s="488" t="s">
        <v>550</v>
      </c>
      <c r="B264" s="343" t="s">
        <v>551</v>
      </c>
      <c r="C264" s="489"/>
      <c r="D264" s="489"/>
      <c r="E264" s="490"/>
      <c r="F264" s="312" t="str">
        <f t="shared" si="8"/>
        <v>否</v>
      </c>
      <c r="G264" s="174" t="str">
        <f t="shared" si="9"/>
        <v>项</v>
      </c>
    </row>
    <row r="265" ht="36" customHeight="1" spans="1:7">
      <c r="A265" s="488" t="s">
        <v>552</v>
      </c>
      <c r="B265" s="343" t="s">
        <v>553</v>
      </c>
      <c r="C265" s="489"/>
      <c r="D265" s="489"/>
      <c r="E265" s="490"/>
      <c r="F265" s="312" t="str">
        <f t="shared" si="8"/>
        <v>否</v>
      </c>
      <c r="G265" s="174" t="str">
        <f t="shared" si="9"/>
        <v>项</v>
      </c>
    </row>
    <row r="266" ht="36" customHeight="1" spans="1:7">
      <c r="A266" s="488" t="s">
        <v>554</v>
      </c>
      <c r="B266" s="343" t="s">
        <v>555</v>
      </c>
      <c r="C266" s="489"/>
      <c r="D266" s="489"/>
      <c r="E266" s="490"/>
      <c r="F266" s="312" t="str">
        <f t="shared" si="8"/>
        <v>否</v>
      </c>
      <c r="G266" s="174" t="str">
        <f t="shared" si="9"/>
        <v>项</v>
      </c>
    </row>
    <row r="267" ht="36" customHeight="1" spans="1:7">
      <c r="A267" s="488" t="s">
        <v>556</v>
      </c>
      <c r="B267" s="343" t="s">
        <v>557</v>
      </c>
      <c r="C267" s="489"/>
      <c r="D267" s="489"/>
      <c r="E267" s="490"/>
      <c r="F267" s="312" t="str">
        <f t="shared" si="8"/>
        <v>否</v>
      </c>
      <c r="G267" s="174" t="str">
        <f t="shared" si="9"/>
        <v>项</v>
      </c>
    </row>
    <row r="268" ht="36" customHeight="1" spans="1:7">
      <c r="A268" s="488" t="s">
        <v>558</v>
      </c>
      <c r="B268" s="343" t="s">
        <v>559</v>
      </c>
      <c r="C268" s="489"/>
      <c r="D268" s="489"/>
      <c r="E268" s="490"/>
      <c r="F268" s="312" t="str">
        <f t="shared" si="8"/>
        <v>否</v>
      </c>
      <c r="G268" s="174" t="str">
        <f t="shared" si="9"/>
        <v>项</v>
      </c>
    </row>
    <row r="269" ht="36" customHeight="1" spans="1:7">
      <c r="A269" s="488" t="s">
        <v>560</v>
      </c>
      <c r="B269" s="343" t="s">
        <v>561</v>
      </c>
      <c r="C269" s="489"/>
      <c r="D269" s="489"/>
      <c r="E269" s="490"/>
      <c r="F269" s="312" t="str">
        <f t="shared" si="8"/>
        <v>否</v>
      </c>
      <c r="G269" s="174" t="str">
        <f t="shared" si="9"/>
        <v>项</v>
      </c>
    </row>
    <row r="270" ht="36" customHeight="1" spans="1:7">
      <c r="A270" s="485" t="s">
        <v>562</v>
      </c>
      <c r="B270" s="339" t="s">
        <v>563</v>
      </c>
      <c r="C270" s="486"/>
      <c r="D270" s="486"/>
      <c r="E270" s="487"/>
      <c r="F270" s="312" t="str">
        <f t="shared" si="8"/>
        <v>否</v>
      </c>
      <c r="G270" s="174" t="str">
        <f t="shared" si="9"/>
        <v>款</v>
      </c>
    </row>
    <row r="271" ht="36" customHeight="1" spans="1:7">
      <c r="A271" s="345" t="s">
        <v>564</v>
      </c>
      <c r="B271" s="343" t="s">
        <v>565</v>
      </c>
      <c r="C271" s="489"/>
      <c r="D271" s="489"/>
      <c r="E271" s="490"/>
      <c r="F271" s="312" t="str">
        <f t="shared" si="8"/>
        <v>否</v>
      </c>
      <c r="G271" s="174" t="str">
        <f t="shared" si="9"/>
        <v>项</v>
      </c>
    </row>
    <row r="272" ht="36" customHeight="1" spans="1:8">
      <c r="A272" s="493" t="s">
        <v>566</v>
      </c>
      <c r="B272" s="494" t="s">
        <v>525</v>
      </c>
      <c r="C272" s="495"/>
      <c r="D272" s="495"/>
      <c r="E272" s="487"/>
      <c r="F272" s="312" t="str">
        <f t="shared" si="8"/>
        <v>否</v>
      </c>
      <c r="G272" s="174" t="str">
        <f t="shared" si="9"/>
        <v>项</v>
      </c>
      <c r="H272" s="496"/>
    </row>
    <row r="273" ht="36" customHeight="1" spans="1:7">
      <c r="A273" s="485" t="s">
        <v>77</v>
      </c>
      <c r="B273" s="339" t="s">
        <v>78</v>
      </c>
      <c r="C273" s="486">
        <f>C274+C277+C288+C295+C303+C312+C328+C338+C348+C356+C362</f>
        <v>1992</v>
      </c>
      <c r="D273" s="486">
        <f>D274+D277+D288+D295+D303+D312+D328+D338+D348+D356+D362</f>
        <v>2442</v>
      </c>
      <c r="E273" s="487">
        <f>(D273-C273)/C273</f>
        <v>0.225903614457831</v>
      </c>
      <c r="F273" s="312" t="str">
        <f t="shared" si="8"/>
        <v>是</v>
      </c>
      <c r="G273" s="174" t="str">
        <f t="shared" si="9"/>
        <v>类</v>
      </c>
    </row>
    <row r="274" ht="36" customHeight="1" spans="1:7">
      <c r="A274" s="485" t="s">
        <v>567</v>
      </c>
      <c r="B274" s="339" t="s">
        <v>568</v>
      </c>
      <c r="C274" s="486"/>
      <c r="D274" s="486"/>
      <c r="E274" s="487"/>
      <c r="F274" s="312" t="str">
        <f t="shared" si="8"/>
        <v>否</v>
      </c>
      <c r="G274" s="174" t="str">
        <f t="shared" si="9"/>
        <v>款</v>
      </c>
    </row>
    <row r="275" ht="36" customHeight="1" spans="1:7">
      <c r="A275" s="488" t="s">
        <v>569</v>
      </c>
      <c r="B275" s="343" t="s">
        <v>570</v>
      </c>
      <c r="C275" s="489"/>
      <c r="D275" s="489"/>
      <c r="E275" s="487"/>
      <c r="F275" s="312" t="str">
        <f t="shared" si="8"/>
        <v>否</v>
      </c>
      <c r="G275" s="174" t="str">
        <f t="shared" si="9"/>
        <v>项</v>
      </c>
    </row>
    <row r="276" ht="36" customHeight="1" spans="1:7">
      <c r="A276" s="488" t="s">
        <v>571</v>
      </c>
      <c r="B276" s="343" t="s">
        <v>572</v>
      </c>
      <c r="C276" s="489"/>
      <c r="D276" s="489"/>
      <c r="E276" s="487"/>
      <c r="F276" s="312" t="str">
        <f t="shared" si="8"/>
        <v>否</v>
      </c>
      <c r="G276" s="174" t="str">
        <f t="shared" si="9"/>
        <v>项</v>
      </c>
    </row>
    <row r="277" ht="36" customHeight="1" spans="1:7">
      <c r="A277" s="485" t="s">
        <v>573</v>
      </c>
      <c r="B277" s="339" t="s">
        <v>574</v>
      </c>
      <c r="C277" s="486">
        <v>1979</v>
      </c>
      <c r="D277" s="486">
        <v>2442</v>
      </c>
      <c r="E277" s="487">
        <f t="shared" ref="E277:E282" si="10">(D277-C277)/C277</f>
        <v>0.233956543708944</v>
      </c>
      <c r="F277" s="312" t="str">
        <f t="shared" si="8"/>
        <v>是</v>
      </c>
      <c r="G277" s="174" t="str">
        <f t="shared" si="9"/>
        <v>款</v>
      </c>
    </row>
    <row r="278" ht="36" customHeight="1" spans="1:7">
      <c r="A278" s="488" t="s">
        <v>575</v>
      </c>
      <c r="B278" s="343" t="s">
        <v>143</v>
      </c>
      <c r="C278" s="489">
        <v>1773</v>
      </c>
      <c r="D278" s="489">
        <v>2070</v>
      </c>
      <c r="E278" s="490">
        <f t="shared" si="10"/>
        <v>0.16751269035533</v>
      </c>
      <c r="F278" s="312" t="str">
        <f t="shared" si="8"/>
        <v>是</v>
      </c>
      <c r="G278" s="174" t="str">
        <f t="shared" si="9"/>
        <v>项</v>
      </c>
    </row>
    <row r="279" ht="36" customHeight="1" spans="1:7">
      <c r="A279" s="488" t="s">
        <v>576</v>
      </c>
      <c r="B279" s="343" t="s">
        <v>145</v>
      </c>
      <c r="C279" s="489">
        <v>136</v>
      </c>
      <c r="D279" s="489">
        <v>242</v>
      </c>
      <c r="E279" s="490">
        <f t="shared" si="10"/>
        <v>0.779411764705882</v>
      </c>
      <c r="F279" s="312" t="str">
        <f t="shared" si="8"/>
        <v>是</v>
      </c>
      <c r="G279" s="174" t="str">
        <f t="shared" si="9"/>
        <v>项</v>
      </c>
    </row>
    <row r="280" ht="36" customHeight="1" spans="1:7">
      <c r="A280" s="488" t="s">
        <v>577</v>
      </c>
      <c r="B280" s="343" t="s">
        <v>147</v>
      </c>
      <c r="C280" s="489"/>
      <c r="D280" s="489"/>
      <c r="E280" s="487"/>
      <c r="F280" s="312" t="str">
        <f t="shared" si="8"/>
        <v>否</v>
      </c>
      <c r="G280" s="174" t="str">
        <f t="shared" si="9"/>
        <v>项</v>
      </c>
    </row>
    <row r="281" ht="36" customHeight="1" spans="1:7">
      <c r="A281" s="488" t="s">
        <v>578</v>
      </c>
      <c r="B281" s="343" t="s">
        <v>244</v>
      </c>
      <c r="C281" s="489"/>
      <c r="D281" s="489"/>
      <c r="E281" s="487"/>
      <c r="F281" s="312" t="str">
        <f t="shared" si="8"/>
        <v>否</v>
      </c>
      <c r="G281" s="174" t="str">
        <f t="shared" si="9"/>
        <v>项</v>
      </c>
    </row>
    <row r="282" ht="36" customHeight="1" spans="1:7">
      <c r="A282" s="488" t="s">
        <v>579</v>
      </c>
      <c r="B282" s="343" t="s">
        <v>580</v>
      </c>
      <c r="C282" s="489">
        <v>70</v>
      </c>
      <c r="D282" s="489">
        <v>130</v>
      </c>
      <c r="E282" s="490">
        <f t="shared" si="10"/>
        <v>0.857142857142857</v>
      </c>
      <c r="F282" s="312" t="str">
        <f t="shared" si="8"/>
        <v>是</v>
      </c>
      <c r="G282" s="174" t="str">
        <f t="shared" si="9"/>
        <v>项</v>
      </c>
    </row>
    <row r="283" ht="36" customHeight="1" spans="1:7">
      <c r="A283" s="488" t="s">
        <v>581</v>
      </c>
      <c r="B283" s="343" t="s">
        <v>582</v>
      </c>
      <c r="C283" s="489"/>
      <c r="D283" s="489"/>
      <c r="E283" s="490"/>
      <c r="F283" s="312" t="str">
        <f t="shared" si="8"/>
        <v>否</v>
      </c>
      <c r="G283" s="174" t="str">
        <f t="shared" si="9"/>
        <v>项</v>
      </c>
    </row>
    <row r="284" ht="36" customHeight="1" spans="1:7">
      <c r="A284" s="488" t="s">
        <v>583</v>
      </c>
      <c r="B284" s="343" t="s">
        <v>584</v>
      </c>
      <c r="C284" s="489"/>
      <c r="D284" s="489"/>
      <c r="E284" s="490"/>
      <c r="F284" s="312" t="str">
        <f t="shared" si="8"/>
        <v>否</v>
      </c>
      <c r="G284" s="174" t="str">
        <f t="shared" si="9"/>
        <v>项</v>
      </c>
    </row>
    <row r="285" ht="36" customHeight="1" spans="1:7">
      <c r="A285" s="488" t="s">
        <v>585</v>
      </c>
      <c r="B285" s="343" t="s">
        <v>586</v>
      </c>
      <c r="C285" s="489"/>
      <c r="D285" s="489"/>
      <c r="E285" s="490"/>
      <c r="F285" s="312" t="str">
        <f t="shared" si="8"/>
        <v>否</v>
      </c>
      <c r="G285" s="174" t="str">
        <f t="shared" si="9"/>
        <v>项</v>
      </c>
    </row>
    <row r="286" ht="36" customHeight="1" spans="1:7">
      <c r="A286" s="488" t="s">
        <v>587</v>
      </c>
      <c r="B286" s="343" t="s">
        <v>161</v>
      </c>
      <c r="C286" s="489"/>
      <c r="D286" s="489"/>
      <c r="E286" s="490"/>
      <c r="F286" s="312" t="str">
        <f t="shared" si="8"/>
        <v>否</v>
      </c>
      <c r="G286" s="174" t="str">
        <f t="shared" si="9"/>
        <v>项</v>
      </c>
    </row>
    <row r="287" ht="36" customHeight="1" spans="1:7">
      <c r="A287" s="488" t="s">
        <v>588</v>
      </c>
      <c r="B287" s="343" t="s">
        <v>589</v>
      </c>
      <c r="C287" s="489"/>
      <c r="D287" s="489"/>
      <c r="E287" s="490"/>
      <c r="F287" s="312" t="str">
        <f t="shared" si="8"/>
        <v>否</v>
      </c>
      <c r="G287" s="174" t="str">
        <f t="shared" si="9"/>
        <v>项</v>
      </c>
    </row>
    <row r="288" ht="36" customHeight="1" spans="1:7">
      <c r="A288" s="485" t="s">
        <v>590</v>
      </c>
      <c r="B288" s="339" t="s">
        <v>591</v>
      </c>
      <c r="C288" s="486"/>
      <c r="D288" s="486"/>
      <c r="E288" s="487"/>
      <c r="F288" s="312" t="str">
        <f t="shared" si="8"/>
        <v>否</v>
      </c>
      <c r="G288" s="174" t="str">
        <f t="shared" si="9"/>
        <v>款</v>
      </c>
    </row>
    <row r="289" ht="36" customHeight="1" spans="1:7">
      <c r="A289" s="488" t="s">
        <v>592</v>
      </c>
      <c r="B289" s="343" t="s">
        <v>143</v>
      </c>
      <c r="C289" s="489"/>
      <c r="D289" s="489"/>
      <c r="E289" s="490"/>
      <c r="F289" s="312" t="str">
        <f t="shared" si="8"/>
        <v>否</v>
      </c>
      <c r="G289" s="174" t="str">
        <f t="shared" si="9"/>
        <v>项</v>
      </c>
    </row>
    <row r="290" ht="36" customHeight="1" spans="1:7">
      <c r="A290" s="488" t="s">
        <v>593</v>
      </c>
      <c r="B290" s="343" t="s">
        <v>145</v>
      </c>
      <c r="C290" s="489"/>
      <c r="D290" s="489"/>
      <c r="E290" s="490"/>
      <c r="F290" s="312" t="str">
        <f t="shared" si="8"/>
        <v>否</v>
      </c>
      <c r="G290" s="174" t="str">
        <f t="shared" si="9"/>
        <v>项</v>
      </c>
    </row>
    <row r="291" ht="36" customHeight="1" spans="1:7">
      <c r="A291" s="488" t="s">
        <v>594</v>
      </c>
      <c r="B291" s="343" t="s">
        <v>147</v>
      </c>
      <c r="C291" s="489"/>
      <c r="D291" s="489"/>
      <c r="E291" s="490"/>
      <c r="F291" s="312" t="str">
        <f t="shared" si="8"/>
        <v>否</v>
      </c>
      <c r="G291" s="174" t="str">
        <f t="shared" si="9"/>
        <v>项</v>
      </c>
    </row>
    <row r="292" ht="36" customHeight="1" spans="1:7">
      <c r="A292" s="488" t="s">
        <v>595</v>
      </c>
      <c r="B292" s="343" t="s">
        <v>596</v>
      </c>
      <c r="C292" s="489"/>
      <c r="D292" s="489"/>
      <c r="E292" s="490"/>
      <c r="F292" s="312" t="str">
        <f t="shared" si="8"/>
        <v>否</v>
      </c>
      <c r="G292" s="174" t="str">
        <f t="shared" si="9"/>
        <v>项</v>
      </c>
    </row>
    <row r="293" ht="36" customHeight="1" spans="1:7">
      <c r="A293" s="488" t="s">
        <v>597</v>
      </c>
      <c r="B293" s="343" t="s">
        <v>161</v>
      </c>
      <c r="C293" s="489"/>
      <c r="D293" s="489"/>
      <c r="E293" s="490"/>
      <c r="F293" s="312" t="str">
        <f t="shared" si="8"/>
        <v>否</v>
      </c>
      <c r="G293" s="174" t="str">
        <f t="shared" si="9"/>
        <v>项</v>
      </c>
    </row>
    <row r="294" ht="36" customHeight="1" spans="1:7">
      <c r="A294" s="488" t="s">
        <v>598</v>
      </c>
      <c r="B294" s="343" t="s">
        <v>599</v>
      </c>
      <c r="C294" s="489"/>
      <c r="D294" s="489"/>
      <c r="E294" s="490"/>
      <c r="F294" s="312" t="str">
        <f t="shared" si="8"/>
        <v>否</v>
      </c>
      <c r="G294" s="174" t="str">
        <f t="shared" si="9"/>
        <v>项</v>
      </c>
    </row>
    <row r="295" ht="36" customHeight="1" spans="1:7">
      <c r="A295" s="485" t="s">
        <v>600</v>
      </c>
      <c r="B295" s="339" t="s">
        <v>601</v>
      </c>
      <c r="C295" s="486"/>
      <c r="D295" s="486"/>
      <c r="E295" s="487"/>
      <c r="F295" s="312" t="str">
        <f t="shared" si="8"/>
        <v>否</v>
      </c>
      <c r="G295" s="174" t="str">
        <f t="shared" si="9"/>
        <v>款</v>
      </c>
    </row>
    <row r="296" ht="36" customHeight="1" spans="1:7">
      <c r="A296" s="488" t="s">
        <v>602</v>
      </c>
      <c r="B296" s="343" t="s">
        <v>143</v>
      </c>
      <c r="C296" s="489"/>
      <c r="D296" s="489"/>
      <c r="E296" s="490"/>
      <c r="F296" s="312" t="str">
        <f t="shared" si="8"/>
        <v>否</v>
      </c>
      <c r="G296" s="174" t="str">
        <f t="shared" si="9"/>
        <v>项</v>
      </c>
    </row>
    <row r="297" ht="36" customHeight="1" spans="1:7">
      <c r="A297" s="488" t="s">
        <v>603</v>
      </c>
      <c r="B297" s="343" t="s">
        <v>145</v>
      </c>
      <c r="C297" s="489"/>
      <c r="D297" s="489"/>
      <c r="E297" s="490"/>
      <c r="F297" s="312" t="str">
        <f t="shared" si="8"/>
        <v>否</v>
      </c>
      <c r="G297" s="174" t="str">
        <f t="shared" si="9"/>
        <v>项</v>
      </c>
    </row>
    <row r="298" ht="36" customHeight="1" spans="1:7">
      <c r="A298" s="488" t="s">
        <v>604</v>
      </c>
      <c r="B298" s="343" t="s">
        <v>147</v>
      </c>
      <c r="C298" s="489"/>
      <c r="D298" s="489"/>
      <c r="E298" s="490"/>
      <c r="F298" s="312" t="str">
        <f t="shared" si="8"/>
        <v>否</v>
      </c>
      <c r="G298" s="174" t="str">
        <f t="shared" si="9"/>
        <v>项</v>
      </c>
    </row>
    <row r="299" ht="36" customHeight="1" spans="1:7">
      <c r="A299" s="488" t="s">
        <v>605</v>
      </c>
      <c r="B299" s="343" t="s">
        <v>606</v>
      </c>
      <c r="C299" s="489"/>
      <c r="D299" s="489"/>
      <c r="E299" s="490"/>
      <c r="F299" s="312" t="str">
        <f t="shared" si="8"/>
        <v>否</v>
      </c>
      <c r="G299" s="174" t="str">
        <f t="shared" si="9"/>
        <v>项</v>
      </c>
    </row>
    <row r="300" ht="36" customHeight="1" spans="1:7">
      <c r="A300" s="488" t="s">
        <v>607</v>
      </c>
      <c r="B300" s="343" t="s">
        <v>608</v>
      </c>
      <c r="C300" s="489"/>
      <c r="D300" s="489"/>
      <c r="E300" s="490"/>
      <c r="F300" s="312" t="str">
        <f t="shared" si="8"/>
        <v>否</v>
      </c>
      <c r="G300" s="174" t="str">
        <f t="shared" si="9"/>
        <v>项</v>
      </c>
    </row>
    <row r="301" ht="36" customHeight="1" spans="1:7">
      <c r="A301" s="488" t="s">
        <v>609</v>
      </c>
      <c r="B301" s="343" t="s">
        <v>161</v>
      </c>
      <c r="C301" s="489"/>
      <c r="D301" s="489"/>
      <c r="E301" s="490"/>
      <c r="F301" s="312" t="str">
        <f t="shared" si="8"/>
        <v>否</v>
      </c>
      <c r="G301" s="174" t="str">
        <f t="shared" si="9"/>
        <v>项</v>
      </c>
    </row>
    <row r="302" ht="36" customHeight="1" spans="1:7">
      <c r="A302" s="488" t="s">
        <v>610</v>
      </c>
      <c r="B302" s="343" t="s">
        <v>611</v>
      </c>
      <c r="C302" s="489"/>
      <c r="D302" s="489"/>
      <c r="E302" s="490"/>
      <c r="F302" s="312" t="str">
        <f t="shared" si="8"/>
        <v>否</v>
      </c>
      <c r="G302" s="174" t="str">
        <f t="shared" si="9"/>
        <v>项</v>
      </c>
    </row>
    <row r="303" ht="36" customHeight="1" spans="1:7">
      <c r="A303" s="485" t="s">
        <v>612</v>
      </c>
      <c r="B303" s="339" t="s">
        <v>613</v>
      </c>
      <c r="C303" s="486"/>
      <c r="D303" s="486"/>
      <c r="E303" s="487"/>
      <c r="F303" s="312" t="str">
        <f t="shared" si="8"/>
        <v>否</v>
      </c>
      <c r="G303" s="174" t="str">
        <f t="shared" si="9"/>
        <v>款</v>
      </c>
    </row>
    <row r="304" ht="36" customHeight="1" spans="1:7">
      <c r="A304" s="488" t="s">
        <v>614</v>
      </c>
      <c r="B304" s="343" t="s">
        <v>143</v>
      </c>
      <c r="C304" s="489"/>
      <c r="D304" s="489"/>
      <c r="E304" s="490"/>
      <c r="F304" s="312" t="str">
        <f t="shared" si="8"/>
        <v>否</v>
      </c>
      <c r="G304" s="174" t="str">
        <f t="shared" si="9"/>
        <v>项</v>
      </c>
    </row>
    <row r="305" ht="36" customHeight="1" spans="1:7">
      <c r="A305" s="488" t="s">
        <v>615</v>
      </c>
      <c r="B305" s="343" t="s">
        <v>145</v>
      </c>
      <c r="C305" s="489"/>
      <c r="D305" s="489"/>
      <c r="E305" s="490"/>
      <c r="F305" s="312" t="str">
        <f t="shared" si="8"/>
        <v>否</v>
      </c>
      <c r="G305" s="174" t="str">
        <f t="shared" si="9"/>
        <v>项</v>
      </c>
    </row>
    <row r="306" ht="36" customHeight="1" spans="1:7">
      <c r="A306" s="488" t="s">
        <v>616</v>
      </c>
      <c r="B306" s="343" t="s">
        <v>147</v>
      </c>
      <c r="C306" s="489"/>
      <c r="D306" s="489"/>
      <c r="E306" s="490"/>
      <c r="F306" s="312" t="str">
        <f t="shared" si="8"/>
        <v>否</v>
      </c>
      <c r="G306" s="174" t="str">
        <f t="shared" si="9"/>
        <v>项</v>
      </c>
    </row>
    <row r="307" ht="36" customHeight="1" spans="1:7">
      <c r="A307" s="488" t="s">
        <v>617</v>
      </c>
      <c r="B307" s="343" t="s">
        <v>618</v>
      </c>
      <c r="C307" s="489"/>
      <c r="D307" s="489"/>
      <c r="E307" s="490"/>
      <c r="F307" s="312" t="str">
        <f t="shared" si="8"/>
        <v>否</v>
      </c>
      <c r="G307" s="174" t="str">
        <f t="shared" si="9"/>
        <v>项</v>
      </c>
    </row>
    <row r="308" ht="36" customHeight="1" spans="1:7">
      <c r="A308" s="488" t="s">
        <v>619</v>
      </c>
      <c r="B308" s="343" t="s">
        <v>620</v>
      </c>
      <c r="C308" s="489"/>
      <c r="D308" s="489"/>
      <c r="E308" s="490"/>
      <c r="F308" s="312" t="str">
        <f t="shared" si="8"/>
        <v>否</v>
      </c>
      <c r="G308" s="174" t="str">
        <f t="shared" si="9"/>
        <v>项</v>
      </c>
    </row>
    <row r="309" ht="36" customHeight="1" spans="1:7">
      <c r="A309" s="488" t="s">
        <v>621</v>
      </c>
      <c r="B309" s="343" t="s">
        <v>622</v>
      </c>
      <c r="C309" s="489"/>
      <c r="D309" s="489"/>
      <c r="E309" s="490"/>
      <c r="F309" s="312" t="str">
        <f t="shared" si="8"/>
        <v>否</v>
      </c>
      <c r="G309" s="174" t="str">
        <f t="shared" si="9"/>
        <v>项</v>
      </c>
    </row>
    <row r="310" ht="36" customHeight="1" spans="1:7">
      <c r="A310" s="488" t="s">
        <v>623</v>
      </c>
      <c r="B310" s="343" t="s">
        <v>161</v>
      </c>
      <c r="C310" s="489"/>
      <c r="D310" s="489"/>
      <c r="E310" s="490"/>
      <c r="F310" s="312" t="str">
        <f t="shared" si="8"/>
        <v>否</v>
      </c>
      <c r="G310" s="174" t="str">
        <f t="shared" si="9"/>
        <v>项</v>
      </c>
    </row>
    <row r="311" ht="36" customHeight="1" spans="1:7">
      <c r="A311" s="488" t="s">
        <v>624</v>
      </c>
      <c r="B311" s="343" t="s">
        <v>625</v>
      </c>
      <c r="C311" s="489"/>
      <c r="D311" s="489"/>
      <c r="E311" s="490"/>
      <c r="F311" s="312" t="str">
        <f t="shared" si="8"/>
        <v>否</v>
      </c>
      <c r="G311" s="174" t="str">
        <f t="shared" si="9"/>
        <v>项</v>
      </c>
    </row>
    <row r="312" ht="36" customHeight="1" spans="1:7">
      <c r="A312" s="485" t="s">
        <v>626</v>
      </c>
      <c r="B312" s="339" t="s">
        <v>627</v>
      </c>
      <c r="C312" s="486">
        <v>13</v>
      </c>
      <c r="D312" s="486"/>
      <c r="E312" s="487">
        <f>(D312-C312)/C312</f>
        <v>-1</v>
      </c>
      <c r="F312" s="312" t="str">
        <f t="shared" si="8"/>
        <v>是</v>
      </c>
      <c r="G312" s="174" t="str">
        <f t="shared" si="9"/>
        <v>款</v>
      </c>
    </row>
    <row r="313" ht="36" customHeight="1" spans="1:7">
      <c r="A313" s="488" t="s">
        <v>628</v>
      </c>
      <c r="B313" s="343" t="s">
        <v>143</v>
      </c>
      <c r="C313" s="489"/>
      <c r="D313" s="489"/>
      <c r="E313" s="487"/>
      <c r="F313" s="312" t="str">
        <f t="shared" si="8"/>
        <v>否</v>
      </c>
      <c r="G313" s="174" t="str">
        <f t="shared" si="9"/>
        <v>项</v>
      </c>
    </row>
    <row r="314" ht="36" customHeight="1" spans="1:7">
      <c r="A314" s="488" t="s">
        <v>629</v>
      </c>
      <c r="B314" s="343" t="s">
        <v>145</v>
      </c>
      <c r="C314" s="489"/>
      <c r="D314" s="489"/>
      <c r="E314" s="487"/>
      <c r="F314" s="312" t="str">
        <f t="shared" si="8"/>
        <v>否</v>
      </c>
      <c r="G314" s="174" t="str">
        <f t="shared" si="9"/>
        <v>项</v>
      </c>
    </row>
    <row r="315" ht="36" customHeight="1" spans="1:7">
      <c r="A315" s="488" t="s">
        <v>630</v>
      </c>
      <c r="B315" s="343" t="s">
        <v>147</v>
      </c>
      <c r="C315" s="489"/>
      <c r="D315" s="489"/>
      <c r="E315" s="487"/>
      <c r="F315" s="312" t="str">
        <f t="shared" si="8"/>
        <v>否</v>
      </c>
      <c r="G315" s="174" t="str">
        <f t="shared" si="9"/>
        <v>项</v>
      </c>
    </row>
    <row r="316" ht="36" customHeight="1" spans="1:7">
      <c r="A316" s="488" t="s">
        <v>631</v>
      </c>
      <c r="B316" s="343" t="s">
        <v>632</v>
      </c>
      <c r="C316" s="489"/>
      <c r="D316" s="489"/>
      <c r="E316" s="487"/>
      <c r="F316" s="312" t="str">
        <f t="shared" si="8"/>
        <v>否</v>
      </c>
      <c r="G316" s="174" t="str">
        <f t="shared" si="9"/>
        <v>项</v>
      </c>
    </row>
    <row r="317" ht="36" customHeight="1" spans="1:7">
      <c r="A317" s="488" t="s">
        <v>633</v>
      </c>
      <c r="B317" s="343" t="s">
        <v>634</v>
      </c>
      <c r="C317" s="489">
        <v>13</v>
      </c>
      <c r="D317" s="489"/>
      <c r="E317" s="490">
        <f>(D317-C317)/C317</f>
        <v>-1</v>
      </c>
      <c r="F317" s="312" t="str">
        <f t="shared" si="8"/>
        <v>是</v>
      </c>
      <c r="G317" s="174" t="str">
        <f t="shared" si="9"/>
        <v>项</v>
      </c>
    </row>
    <row r="318" ht="36" customHeight="1" spans="1:7">
      <c r="A318" s="497" t="s">
        <v>635</v>
      </c>
      <c r="B318" s="343" t="s">
        <v>636</v>
      </c>
      <c r="C318" s="489"/>
      <c r="D318" s="489"/>
      <c r="E318" s="490"/>
      <c r="F318" s="312" t="str">
        <f t="shared" si="8"/>
        <v>否</v>
      </c>
      <c r="G318" s="174" t="str">
        <f t="shared" si="9"/>
        <v>项</v>
      </c>
    </row>
    <row r="319" ht="36" customHeight="1" spans="1:7">
      <c r="A319" s="497" t="s">
        <v>637</v>
      </c>
      <c r="B319" s="343" t="s">
        <v>638</v>
      </c>
      <c r="C319" s="489"/>
      <c r="D319" s="489"/>
      <c r="E319" s="490"/>
      <c r="F319" s="312" t="str">
        <f t="shared" si="8"/>
        <v>否</v>
      </c>
      <c r="G319" s="174" t="str">
        <f t="shared" si="9"/>
        <v>项</v>
      </c>
    </row>
    <row r="320" ht="36" customHeight="1" spans="1:7">
      <c r="A320" s="488" t="s">
        <v>639</v>
      </c>
      <c r="B320" s="343" t="s">
        <v>640</v>
      </c>
      <c r="C320" s="489"/>
      <c r="D320" s="489"/>
      <c r="E320" s="490"/>
      <c r="F320" s="312" t="str">
        <f t="shared" si="8"/>
        <v>否</v>
      </c>
      <c r="G320" s="174" t="str">
        <f t="shared" si="9"/>
        <v>项</v>
      </c>
    </row>
    <row r="321" ht="36" customHeight="1" spans="1:7">
      <c r="A321" s="488" t="s">
        <v>641</v>
      </c>
      <c r="B321" s="343" t="s">
        <v>642</v>
      </c>
      <c r="C321" s="489"/>
      <c r="D321" s="489"/>
      <c r="E321" s="490"/>
      <c r="F321" s="312" t="str">
        <f t="shared" si="8"/>
        <v>否</v>
      </c>
      <c r="G321" s="174" t="str">
        <f t="shared" si="9"/>
        <v>项</v>
      </c>
    </row>
    <row r="322" ht="36" customHeight="1" spans="1:7">
      <c r="A322" s="488" t="s">
        <v>643</v>
      </c>
      <c r="B322" s="343" t="s">
        <v>644</v>
      </c>
      <c r="C322" s="489"/>
      <c r="D322" s="489"/>
      <c r="E322" s="490"/>
      <c r="F322" s="312" t="str">
        <f t="shared" si="8"/>
        <v>否</v>
      </c>
      <c r="G322" s="174" t="str">
        <f t="shared" si="9"/>
        <v>项</v>
      </c>
    </row>
    <row r="323" ht="36" customHeight="1" spans="1:7">
      <c r="A323" s="488" t="s">
        <v>645</v>
      </c>
      <c r="B323" s="343" t="s">
        <v>646</v>
      </c>
      <c r="C323" s="489"/>
      <c r="D323" s="489"/>
      <c r="E323" s="490"/>
      <c r="F323" s="312" t="str">
        <f t="shared" si="8"/>
        <v>否</v>
      </c>
      <c r="G323" s="174" t="str">
        <f t="shared" si="9"/>
        <v>项</v>
      </c>
    </row>
    <row r="324" ht="36" customHeight="1" spans="1:7">
      <c r="A324" s="488" t="s">
        <v>647</v>
      </c>
      <c r="B324" s="343" t="s">
        <v>648</v>
      </c>
      <c r="C324" s="489"/>
      <c r="D324" s="489"/>
      <c r="E324" s="490"/>
      <c r="F324" s="312" t="str">
        <f t="shared" ref="F324:F387" si="11">IF(LEN(A324)=3,"是",IF(B324&lt;&gt;"",IF(SUM(C324:D324)&lt;&gt;0,"是","否"),"是"))</f>
        <v>否</v>
      </c>
      <c r="G324" s="174" t="str">
        <f t="shared" ref="G324:G387" si="12">IF(LEN(A324)=3,"类",IF(LEN(A324)=5,"款","项"))</f>
        <v>项</v>
      </c>
    </row>
    <row r="325" ht="36" customHeight="1" spans="1:7">
      <c r="A325" s="488" t="s">
        <v>649</v>
      </c>
      <c r="B325" s="343" t="s">
        <v>244</v>
      </c>
      <c r="C325" s="489"/>
      <c r="D325" s="489"/>
      <c r="E325" s="490"/>
      <c r="F325" s="312" t="str">
        <f t="shared" si="11"/>
        <v>否</v>
      </c>
      <c r="G325" s="174" t="str">
        <f t="shared" si="12"/>
        <v>项</v>
      </c>
    </row>
    <row r="326" ht="36" customHeight="1" spans="1:7">
      <c r="A326" s="488" t="s">
        <v>650</v>
      </c>
      <c r="B326" s="343" t="s">
        <v>161</v>
      </c>
      <c r="C326" s="489"/>
      <c r="D326" s="489"/>
      <c r="E326" s="490"/>
      <c r="F326" s="312" t="str">
        <f t="shared" si="11"/>
        <v>否</v>
      </c>
      <c r="G326" s="174" t="str">
        <f t="shared" si="12"/>
        <v>项</v>
      </c>
    </row>
    <row r="327" ht="36" customHeight="1" spans="1:7">
      <c r="A327" s="488" t="s">
        <v>651</v>
      </c>
      <c r="B327" s="343" t="s">
        <v>652</v>
      </c>
      <c r="C327" s="489"/>
      <c r="D327" s="489"/>
      <c r="E327" s="490"/>
      <c r="F327" s="312" t="str">
        <f t="shared" si="11"/>
        <v>否</v>
      </c>
      <c r="G327" s="174" t="str">
        <f t="shared" si="12"/>
        <v>项</v>
      </c>
    </row>
    <row r="328" ht="36" customHeight="1" spans="1:7">
      <c r="A328" s="485" t="s">
        <v>653</v>
      </c>
      <c r="B328" s="339" t="s">
        <v>654</v>
      </c>
      <c r="C328" s="486"/>
      <c r="D328" s="486"/>
      <c r="E328" s="487"/>
      <c r="F328" s="312" t="str">
        <f t="shared" si="11"/>
        <v>否</v>
      </c>
      <c r="G328" s="174" t="str">
        <f t="shared" si="12"/>
        <v>款</v>
      </c>
    </row>
    <row r="329" ht="36" customHeight="1" spans="1:7">
      <c r="A329" s="488" t="s">
        <v>655</v>
      </c>
      <c r="B329" s="343" t="s">
        <v>143</v>
      </c>
      <c r="C329" s="489"/>
      <c r="D329" s="489"/>
      <c r="E329" s="490"/>
      <c r="F329" s="312" t="str">
        <f t="shared" si="11"/>
        <v>否</v>
      </c>
      <c r="G329" s="174" t="str">
        <f t="shared" si="12"/>
        <v>项</v>
      </c>
    </row>
    <row r="330" ht="36" customHeight="1" spans="1:7">
      <c r="A330" s="488" t="s">
        <v>656</v>
      </c>
      <c r="B330" s="343" t="s">
        <v>145</v>
      </c>
      <c r="C330" s="489"/>
      <c r="D330" s="489"/>
      <c r="E330" s="490"/>
      <c r="F330" s="312" t="str">
        <f t="shared" si="11"/>
        <v>否</v>
      </c>
      <c r="G330" s="174" t="str">
        <f t="shared" si="12"/>
        <v>项</v>
      </c>
    </row>
    <row r="331" ht="36" customHeight="1" spans="1:7">
      <c r="A331" s="488" t="s">
        <v>657</v>
      </c>
      <c r="B331" s="343" t="s">
        <v>147</v>
      </c>
      <c r="C331" s="489"/>
      <c r="D331" s="489"/>
      <c r="E331" s="490"/>
      <c r="F331" s="312" t="str">
        <f t="shared" si="11"/>
        <v>否</v>
      </c>
      <c r="G331" s="174" t="str">
        <f t="shared" si="12"/>
        <v>项</v>
      </c>
    </row>
    <row r="332" ht="36" customHeight="1" spans="1:7">
      <c r="A332" s="488" t="s">
        <v>658</v>
      </c>
      <c r="B332" s="343" t="s">
        <v>659</v>
      </c>
      <c r="C332" s="489"/>
      <c r="D332" s="489"/>
      <c r="E332" s="490"/>
      <c r="F332" s="312" t="str">
        <f t="shared" si="11"/>
        <v>否</v>
      </c>
      <c r="G332" s="174" t="str">
        <f t="shared" si="12"/>
        <v>项</v>
      </c>
    </row>
    <row r="333" ht="36" customHeight="1" spans="1:7">
      <c r="A333" s="488" t="s">
        <v>660</v>
      </c>
      <c r="B333" s="343" t="s">
        <v>661</v>
      </c>
      <c r="C333" s="489"/>
      <c r="D333" s="489"/>
      <c r="E333" s="490"/>
      <c r="F333" s="312" t="str">
        <f t="shared" si="11"/>
        <v>否</v>
      </c>
      <c r="G333" s="174" t="str">
        <f t="shared" si="12"/>
        <v>项</v>
      </c>
    </row>
    <row r="334" ht="36" customHeight="1" spans="1:7">
      <c r="A334" s="488" t="s">
        <v>662</v>
      </c>
      <c r="B334" s="343" t="s">
        <v>663</v>
      </c>
      <c r="C334" s="489"/>
      <c r="D334" s="489"/>
      <c r="E334" s="490"/>
      <c r="F334" s="312" t="str">
        <f t="shared" si="11"/>
        <v>否</v>
      </c>
      <c r="G334" s="174" t="str">
        <f t="shared" si="12"/>
        <v>项</v>
      </c>
    </row>
    <row r="335" ht="36" customHeight="1" spans="1:7">
      <c r="A335" s="488" t="s">
        <v>664</v>
      </c>
      <c r="B335" s="343" t="s">
        <v>244</v>
      </c>
      <c r="C335" s="489"/>
      <c r="D335" s="489"/>
      <c r="E335" s="490"/>
      <c r="F335" s="312" t="str">
        <f t="shared" si="11"/>
        <v>否</v>
      </c>
      <c r="G335" s="174" t="str">
        <f t="shared" si="12"/>
        <v>项</v>
      </c>
    </row>
    <row r="336" ht="36" customHeight="1" spans="1:7">
      <c r="A336" s="488" t="s">
        <v>665</v>
      </c>
      <c r="B336" s="343" t="s">
        <v>161</v>
      </c>
      <c r="C336" s="489"/>
      <c r="D336" s="489"/>
      <c r="E336" s="490"/>
      <c r="F336" s="312" t="str">
        <f t="shared" si="11"/>
        <v>否</v>
      </c>
      <c r="G336" s="174" t="str">
        <f t="shared" si="12"/>
        <v>项</v>
      </c>
    </row>
    <row r="337" ht="36" customHeight="1" spans="1:7">
      <c r="A337" s="488" t="s">
        <v>666</v>
      </c>
      <c r="B337" s="343" t="s">
        <v>667</v>
      </c>
      <c r="C337" s="489"/>
      <c r="D337" s="489"/>
      <c r="E337" s="490"/>
      <c r="F337" s="312" t="str">
        <f t="shared" si="11"/>
        <v>否</v>
      </c>
      <c r="G337" s="174" t="str">
        <f t="shared" si="12"/>
        <v>项</v>
      </c>
    </row>
    <row r="338" ht="36" customHeight="1" spans="1:7">
      <c r="A338" s="485" t="s">
        <v>668</v>
      </c>
      <c r="B338" s="339" t="s">
        <v>669</v>
      </c>
      <c r="C338" s="486"/>
      <c r="D338" s="486"/>
      <c r="E338" s="487"/>
      <c r="F338" s="312" t="str">
        <f t="shared" si="11"/>
        <v>否</v>
      </c>
      <c r="G338" s="174" t="str">
        <f t="shared" si="12"/>
        <v>款</v>
      </c>
    </row>
    <row r="339" ht="36" customHeight="1" spans="1:7">
      <c r="A339" s="488" t="s">
        <v>670</v>
      </c>
      <c r="B339" s="343" t="s">
        <v>143</v>
      </c>
      <c r="C339" s="489"/>
      <c r="D339" s="489"/>
      <c r="E339" s="490"/>
      <c r="F339" s="312" t="str">
        <f t="shared" si="11"/>
        <v>否</v>
      </c>
      <c r="G339" s="174" t="str">
        <f t="shared" si="12"/>
        <v>项</v>
      </c>
    </row>
    <row r="340" ht="36" customHeight="1" spans="1:7">
      <c r="A340" s="488" t="s">
        <v>671</v>
      </c>
      <c r="B340" s="343" t="s">
        <v>145</v>
      </c>
      <c r="C340" s="489"/>
      <c r="D340" s="489"/>
      <c r="E340" s="490"/>
      <c r="F340" s="312" t="str">
        <f t="shared" si="11"/>
        <v>否</v>
      </c>
      <c r="G340" s="174" t="str">
        <f t="shared" si="12"/>
        <v>项</v>
      </c>
    </row>
    <row r="341" ht="36" customHeight="1" spans="1:7">
      <c r="A341" s="488" t="s">
        <v>672</v>
      </c>
      <c r="B341" s="343" t="s">
        <v>147</v>
      </c>
      <c r="C341" s="489"/>
      <c r="D341" s="489"/>
      <c r="E341" s="490"/>
      <c r="F341" s="312" t="str">
        <f t="shared" si="11"/>
        <v>否</v>
      </c>
      <c r="G341" s="174" t="str">
        <f t="shared" si="12"/>
        <v>项</v>
      </c>
    </row>
    <row r="342" ht="36" customHeight="1" spans="1:7">
      <c r="A342" s="488" t="s">
        <v>673</v>
      </c>
      <c r="B342" s="343" t="s">
        <v>674</v>
      </c>
      <c r="C342" s="489"/>
      <c r="D342" s="489"/>
      <c r="E342" s="490"/>
      <c r="F342" s="312" t="str">
        <f t="shared" si="11"/>
        <v>否</v>
      </c>
      <c r="G342" s="174" t="str">
        <f t="shared" si="12"/>
        <v>项</v>
      </c>
    </row>
    <row r="343" ht="36" customHeight="1" spans="1:7">
      <c r="A343" s="488" t="s">
        <v>675</v>
      </c>
      <c r="B343" s="343" t="s">
        <v>676</v>
      </c>
      <c r="C343" s="489"/>
      <c r="D343" s="489"/>
      <c r="E343" s="490"/>
      <c r="F343" s="312" t="str">
        <f t="shared" si="11"/>
        <v>否</v>
      </c>
      <c r="G343" s="174" t="str">
        <f t="shared" si="12"/>
        <v>项</v>
      </c>
    </row>
    <row r="344" ht="36" customHeight="1" spans="1:7">
      <c r="A344" s="488" t="s">
        <v>677</v>
      </c>
      <c r="B344" s="343" t="s">
        <v>678</v>
      </c>
      <c r="C344" s="489"/>
      <c r="D344" s="489"/>
      <c r="E344" s="490"/>
      <c r="F344" s="312" t="str">
        <f t="shared" si="11"/>
        <v>否</v>
      </c>
      <c r="G344" s="174" t="str">
        <f t="shared" si="12"/>
        <v>项</v>
      </c>
    </row>
    <row r="345" ht="36" customHeight="1" spans="1:7">
      <c r="A345" s="488" t="s">
        <v>679</v>
      </c>
      <c r="B345" s="343" t="s">
        <v>244</v>
      </c>
      <c r="C345" s="489"/>
      <c r="D345" s="489"/>
      <c r="E345" s="490"/>
      <c r="F345" s="312" t="str">
        <f t="shared" si="11"/>
        <v>否</v>
      </c>
      <c r="G345" s="174" t="str">
        <f t="shared" si="12"/>
        <v>项</v>
      </c>
    </row>
    <row r="346" ht="36" customHeight="1" spans="1:7">
      <c r="A346" s="488" t="s">
        <v>680</v>
      </c>
      <c r="B346" s="343" t="s">
        <v>161</v>
      </c>
      <c r="C346" s="489"/>
      <c r="D346" s="489"/>
      <c r="E346" s="490"/>
      <c r="F346" s="312" t="str">
        <f t="shared" si="11"/>
        <v>否</v>
      </c>
      <c r="G346" s="174" t="str">
        <f t="shared" si="12"/>
        <v>项</v>
      </c>
    </row>
    <row r="347" ht="36" customHeight="1" spans="1:7">
      <c r="A347" s="488" t="s">
        <v>681</v>
      </c>
      <c r="B347" s="343" t="s">
        <v>682</v>
      </c>
      <c r="C347" s="489"/>
      <c r="D347" s="489"/>
      <c r="E347" s="490"/>
      <c r="F347" s="312" t="str">
        <f t="shared" si="11"/>
        <v>否</v>
      </c>
      <c r="G347" s="174" t="str">
        <f t="shared" si="12"/>
        <v>项</v>
      </c>
    </row>
    <row r="348" ht="36" customHeight="1" spans="1:7">
      <c r="A348" s="485" t="s">
        <v>683</v>
      </c>
      <c r="B348" s="339" t="s">
        <v>684</v>
      </c>
      <c r="C348" s="486"/>
      <c r="D348" s="486"/>
      <c r="E348" s="487"/>
      <c r="F348" s="312" t="str">
        <f t="shared" si="11"/>
        <v>否</v>
      </c>
      <c r="G348" s="174" t="str">
        <f t="shared" si="12"/>
        <v>款</v>
      </c>
    </row>
    <row r="349" ht="36" customHeight="1" spans="1:7">
      <c r="A349" s="488" t="s">
        <v>685</v>
      </c>
      <c r="B349" s="343" t="s">
        <v>143</v>
      </c>
      <c r="C349" s="489"/>
      <c r="D349" s="489"/>
      <c r="E349" s="490"/>
      <c r="F349" s="312" t="str">
        <f t="shared" si="11"/>
        <v>否</v>
      </c>
      <c r="G349" s="174" t="str">
        <f t="shared" si="12"/>
        <v>项</v>
      </c>
    </row>
    <row r="350" ht="36" customHeight="1" spans="1:7">
      <c r="A350" s="488" t="s">
        <v>686</v>
      </c>
      <c r="B350" s="343" t="s">
        <v>145</v>
      </c>
      <c r="C350" s="489"/>
      <c r="D350" s="489"/>
      <c r="E350" s="490"/>
      <c r="F350" s="312" t="str">
        <f t="shared" si="11"/>
        <v>否</v>
      </c>
      <c r="G350" s="174" t="str">
        <f t="shared" si="12"/>
        <v>项</v>
      </c>
    </row>
    <row r="351" ht="36" customHeight="1" spans="1:7">
      <c r="A351" s="488" t="s">
        <v>687</v>
      </c>
      <c r="B351" s="343" t="s">
        <v>147</v>
      </c>
      <c r="C351" s="489"/>
      <c r="D351" s="489"/>
      <c r="E351" s="490"/>
      <c r="F351" s="312" t="str">
        <f t="shared" si="11"/>
        <v>否</v>
      </c>
      <c r="G351" s="174" t="str">
        <f t="shared" si="12"/>
        <v>项</v>
      </c>
    </row>
    <row r="352" ht="36" customHeight="1" spans="1:7">
      <c r="A352" s="488" t="s">
        <v>688</v>
      </c>
      <c r="B352" s="343" t="s">
        <v>689</v>
      </c>
      <c r="C352" s="489"/>
      <c r="D352" s="489"/>
      <c r="E352" s="490"/>
      <c r="F352" s="312" t="str">
        <f t="shared" si="11"/>
        <v>否</v>
      </c>
      <c r="G352" s="174" t="str">
        <f t="shared" si="12"/>
        <v>项</v>
      </c>
    </row>
    <row r="353" ht="36" customHeight="1" spans="1:7">
      <c r="A353" s="488" t="s">
        <v>690</v>
      </c>
      <c r="B353" s="343" t="s">
        <v>691</v>
      </c>
      <c r="C353" s="489"/>
      <c r="D353" s="489"/>
      <c r="E353" s="490"/>
      <c r="F353" s="312" t="str">
        <f t="shared" si="11"/>
        <v>否</v>
      </c>
      <c r="G353" s="174" t="str">
        <f t="shared" si="12"/>
        <v>项</v>
      </c>
    </row>
    <row r="354" ht="36" customHeight="1" spans="1:7">
      <c r="A354" s="488" t="s">
        <v>692</v>
      </c>
      <c r="B354" s="343" t="s">
        <v>161</v>
      </c>
      <c r="C354" s="489"/>
      <c r="D354" s="489"/>
      <c r="E354" s="490"/>
      <c r="F354" s="312" t="str">
        <f t="shared" si="11"/>
        <v>否</v>
      </c>
      <c r="G354" s="174" t="str">
        <f t="shared" si="12"/>
        <v>项</v>
      </c>
    </row>
    <row r="355" ht="36" customHeight="1" spans="1:7">
      <c r="A355" s="488" t="s">
        <v>693</v>
      </c>
      <c r="B355" s="343" t="s">
        <v>694</v>
      </c>
      <c r="C355" s="489"/>
      <c r="D355" s="489"/>
      <c r="E355" s="490"/>
      <c r="F355" s="312" t="str">
        <f t="shared" si="11"/>
        <v>否</v>
      </c>
      <c r="G355" s="174" t="str">
        <f t="shared" si="12"/>
        <v>项</v>
      </c>
    </row>
    <row r="356" ht="36" customHeight="1" spans="1:7">
      <c r="A356" s="485" t="s">
        <v>695</v>
      </c>
      <c r="B356" s="339" t="s">
        <v>696</v>
      </c>
      <c r="C356" s="486"/>
      <c r="D356" s="486"/>
      <c r="E356" s="487"/>
      <c r="F356" s="312" t="str">
        <f t="shared" si="11"/>
        <v>否</v>
      </c>
      <c r="G356" s="174" t="str">
        <f t="shared" si="12"/>
        <v>款</v>
      </c>
    </row>
    <row r="357" ht="36" customHeight="1" spans="1:7">
      <c r="A357" s="488" t="s">
        <v>697</v>
      </c>
      <c r="B357" s="343" t="s">
        <v>143</v>
      </c>
      <c r="C357" s="489"/>
      <c r="D357" s="489"/>
      <c r="E357" s="490"/>
      <c r="F357" s="312" t="str">
        <f t="shared" si="11"/>
        <v>否</v>
      </c>
      <c r="G357" s="174" t="str">
        <f t="shared" si="12"/>
        <v>项</v>
      </c>
    </row>
    <row r="358" ht="36" customHeight="1" spans="1:7">
      <c r="A358" s="488" t="s">
        <v>698</v>
      </c>
      <c r="B358" s="343" t="s">
        <v>145</v>
      </c>
      <c r="C358" s="489"/>
      <c r="D358" s="489"/>
      <c r="E358" s="490"/>
      <c r="F358" s="312" t="str">
        <f t="shared" si="11"/>
        <v>否</v>
      </c>
      <c r="G358" s="174" t="str">
        <f t="shared" si="12"/>
        <v>项</v>
      </c>
    </row>
    <row r="359" ht="36" customHeight="1" spans="1:7">
      <c r="A359" s="488" t="s">
        <v>699</v>
      </c>
      <c r="B359" s="343" t="s">
        <v>244</v>
      </c>
      <c r="C359" s="489"/>
      <c r="D359" s="489"/>
      <c r="E359" s="490"/>
      <c r="F359" s="312" t="str">
        <f t="shared" si="11"/>
        <v>否</v>
      </c>
      <c r="G359" s="174" t="str">
        <f t="shared" si="12"/>
        <v>项</v>
      </c>
    </row>
    <row r="360" ht="36" customHeight="1" spans="1:7">
      <c r="A360" s="488" t="s">
        <v>700</v>
      </c>
      <c r="B360" s="343" t="s">
        <v>701</v>
      </c>
      <c r="C360" s="489"/>
      <c r="D360" s="489"/>
      <c r="E360" s="490"/>
      <c r="F360" s="312" t="str">
        <f t="shared" si="11"/>
        <v>否</v>
      </c>
      <c r="G360" s="174" t="str">
        <f t="shared" si="12"/>
        <v>项</v>
      </c>
    </row>
    <row r="361" ht="36" customHeight="1" spans="1:7">
      <c r="A361" s="488" t="s">
        <v>702</v>
      </c>
      <c r="B361" s="343" t="s">
        <v>703</v>
      </c>
      <c r="C361" s="489"/>
      <c r="D361" s="489"/>
      <c r="E361" s="490"/>
      <c r="F361" s="312" t="str">
        <f t="shared" si="11"/>
        <v>否</v>
      </c>
      <c r="G361" s="174" t="str">
        <f t="shared" si="12"/>
        <v>项</v>
      </c>
    </row>
    <row r="362" ht="36" customHeight="1" spans="1:7">
      <c r="A362" s="485" t="s">
        <v>704</v>
      </c>
      <c r="B362" s="339" t="s">
        <v>705</v>
      </c>
      <c r="C362" s="486"/>
      <c r="D362" s="486"/>
      <c r="E362" s="487"/>
      <c r="F362" s="312" t="str">
        <f t="shared" si="11"/>
        <v>否</v>
      </c>
      <c r="G362" s="174" t="str">
        <f t="shared" si="12"/>
        <v>款</v>
      </c>
    </row>
    <row r="363" ht="36" customHeight="1" spans="1:7">
      <c r="A363" s="488">
        <v>2049902</v>
      </c>
      <c r="B363" s="343" t="s">
        <v>706</v>
      </c>
      <c r="C363" s="489"/>
      <c r="D363" s="489"/>
      <c r="E363" s="490"/>
      <c r="F363" s="312" t="str">
        <f t="shared" si="11"/>
        <v>否</v>
      </c>
      <c r="G363" s="174" t="str">
        <f t="shared" si="12"/>
        <v>项</v>
      </c>
    </row>
    <row r="364" ht="36" customHeight="1" spans="1:7">
      <c r="A364" s="498" t="s">
        <v>707</v>
      </c>
      <c r="B364" s="343" t="s">
        <v>708</v>
      </c>
      <c r="C364" s="489"/>
      <c r="D364" s="489"/>
      <c r="E364" s="490"/>
      <c r="F364" s="312" t="str">
        <f t="shared" si="11"/>
        <v>否</v>
      </c>
      <c r="G364" s="174" t="str">
        <f t="shared" si="12"/>
        <v>项</v>
      </c>
    </row>
    <row r="365" ht="36" customHeight="1" spans="1:8">
      <c r="A365" s="499" t="s">
        <v>709</v>
      </c>
      <c r="B365" s="494" t="s">
        <v>525</v>
      </c>
      <c r="C365" s="495"/>
      <c r="D365" s="495"/>
      <c r="E365" s="487"/>
      <c r="F365" s="312" t="str">
        <f t="shared" si="11"/>
        <v>否</v>
      </c>
      <c r="G365" s="174" t="str">
        <f t="shared" si="12"/>
        <v>项</v>
      </c>
      <c r="H365" s="496"/>
    </row>
    <row r="366" ht="36" customHeight="1" spans="1:7">
      <c r="A366" s="499" t="s">
        <v>710</v>
      </c>
      <c r="B366" s="494" t="s">
        <v>711</v>
      </c>
      <c r="C366" s="495"/>
      <c r="D366" s="495"/>
      <c r="E366" s="487"/>
      <c r="F366" s="312" t="str">
        <f t="shared" si="11"/>
        <v>否</v>
      </c>
      <c r="G366" s="174" t="str">
        <f t="shared" si="12"/>
        <v>项</v>
      </c>
    </row>
    <row r="367" ht="36" customHeight="1" spans="1:7">
      <c r="A367" s="485" t="s">
        <v>79</v>
      </c>
      <c r="B367" s="339" t="s">
        <v>80</v>
      </c>
      <c r="C367" s="486">
        <f>C368+C373+C382+C388+C394+C398+C402+C406+C412+C419</f>
        <v>9389</v>
      </c>
      <c r="D367" s="486">
        <f>D368+D373+D382+D388+D394+D398+D402+D406+D412+D419</f>
        <v>2053</v>
      </c>
      <c r="E367" s="487">
        <f>(D367-C367)/C367</f>
        <v>-0.781339865800405</v>
      </c>
      <c r="F367" s="312" t="str">
        <f t="shared" si="11"/>
        <v>是</v>
      </c>
      <c r="G367" s="174" t="str">
        <f t="shared" si="12"/>
        <v>类</v>
      </c>
    </row>
    <row r="368" ht="36" customHeight="1" spans="1:7">
      <c r="A368" s="485" t="s">
        <v>712</v>
      </c>
      <c r="B368" s="339" t="s">
        <v>713</v>
      </c>
      <c r="C368" s="486"/>
      <c r="D368" s="486"/>
      <c r="E368" s="487"/>
      <c r="F368" s="312" t="str">
        <f t="shared" si="11"/>
        <v>否</v>
      </c>
      <c r="G368" s="174" t="str">
        <f t="shared" si="12"/>
        <v>款</v>
      </c>
    </row>
    <row r="369" ht="36" customHeight="1" spans="1:7">
      <c r="A369" s="488" t="s">
        <v>714</v>
      </c>
      <c r="B369" s="343" t="s">
        <v>143</v>
      </c>
      <c r="C369" s="489"/>
      <c r="D369" s="489"/>
      <c r="E369" s="487"/>
      <c r="F369" s="312" t="str">
        <f t="shared" si="11"/>
        <v>否</v>
      </c>
      <c r="G369" s="174" t="str">
        <f t="shared" si="12"/>
        <v>项</v>
      </c>
    </row>
    <row r="370" ht="36" customHeight="1" spans="1:7">
      <c r="A370" s="488" t="s">
        <v>715</v>
      </c>
      <c r="B370" s="343" t="s">
        <v>145</v>
      </c>
      <c r="C370" s="489"/>
      <c r="D370" s="489"/>
      <c r="E370" s="487"/>
      <c r="F370" s="312" t="str">
        <f t="shared" si="11"/>
        <v>否</v>
      </c>
      <c r="G370" s="174" t="str">
        <f t="shared" si="12"/>
        <v>项</v>
      </c>
    </row>
    <row r="371" ht="36" customHeight="1" spans="1:7">
      <c r="A371" s="488" t="s">
        <v>716</v>
      </c>
      <c r="B371" s="343" t="s">
        <v>147</v>
      </c>
      <c r="C371" s="489"/>
      <c r="D371" s="489"/>
      <c r="E371" s="487"/>
      <c r="F371" s="312" t="str">
        <f t="shared" si="11"/>
        <v>否</v>
      </c>
      <c r="G371" s="174" t="str">
        <f t="shared" si="12"/>
        <v>项</v>
      </c>
    </row>
    <row r="372" ht="36" customHeight="1" spans="1:7">
      <c r="A372" s="488" t="s">
        <v>717</v>
      </c>
      <c r="B372" s="343" t="s">
        <v>718</v>
      </c>
      <c r="C372" s="489"/>
      <c r="D372" s="489"/>
      <c r="E372" s="487"/>
      <c r="F372" s="312" t="str">
        <f t="shared" si="11"/>
        <v>否</v>
      </c>
      <c r="G372" s="174" t="str">
        <f t="shared" si="12"/>
        <v>项</v>
      </c>
    </row>
    <row r="373" ht="36" customHeight="1" spans="1:7">
      <c r="A373" s="485" t="s">
        <v>719</v>
      </c>
      <c r="B373" s="339" t="s">
        <v>720</v>
      </c>
      <c r="C373" s="486">
        <v>9335</v>
      </c>
      <c r="D373" s="486">
        <v>1953</v>
      </c>
      <c r="E373" s="487">
        <f>(D373-C373)/C373</f>
        <v>-0.790787359400107</v>
      </c>
      <c r="F373" s="312" t="str">
        <f t="shared" si="11"/>
        <v>是</v>
      </c>
      <c r="G373" s="174" t="str">
        <f t="shared" si="12"/>
        <v>款</v>
      </c>
    </row>
    <row r="374" ht="36" customHeight="1" spans="1:7">
      <c r="A374" s="488" t="s">
        <v>721</v>
      </c>
      <c r="B374" s="343" t="s">
        <v>722</v>
      </c>
      <c r="C374" s="489">
        <v>1278</v>
      </c>
      <c r="D374" s="489"/>
      <c r="E374" s="490">
        <f>(D374-C374)/C374</f>
        <v>-1</v>
      </c>
      <c r="F374" s="312" t="str">
        <f t="shared" si="11"/>
        <v>是</v>
      </c>
      <c r="G374" s="174" t="str">
        <f t="shared" si="12"/>
        <v>项</v>
      </c>
    </row>
    <row r="375" ht="36" customHeight="1" spans="1:7">
      <c r="A375" s="488" t="s">
        <v>723</v>
      </c>
      <c r="B375" s="343" t="s">
        <v>724</v>
      </c>
      <c r="C375" s="489">
        <v>5979</v>
      </c>
      <c r="D375" s="489">
        <v>950</v>
      </c>
      <c r="E375" s="490">
        <f>(D375-C375)/C375</f>
        <v>-0.841110553604282</v>
      </c>
      <c r="F375" s="312" t="str">
        <f t="shared" si="11"/>
        <v>是</v>
      </c>
      <c r="G375" s="174" t="str">
        <f t="shared" si="12"/>
        <v>项</v>
      </c>
    </row>
    <row r="376" ht="36" customHeight="1" spans="1:7">
      <c r="A376" s="488" t="s">
        <v>725</v>
      </c>
      <c r="B376" s="343" t="s">
        <v>726</v>
      </c>
      <c r="C376" s="489">
        <v>2069</v>
      </c>
      <c r="D376" s="489">
        <v>883</v>
      </c>
      <c r="E376" s="490">
        <f>(D376-C376)/C376</f>
        <v>-0.573223779603673</v>
      </c>
      <c r="F376" s="312" t="str">
        <f t="shared" si="11"/>
        <v>是</v>
      </c>
      <c r="G376" s="174" t="str">
        <f t="shared" si="12"/>
        <v>项</v>
      </c>
    </row>
    <row r="377" ht="36" customHeight="1" spans="1:7">
      <c r="A377" s="488" t="s">
        <v>727</v>
      </c>
      <c r="B377" s="343" t="s">
        <v>728</v>
      </c>
      <c r="C377" s="489">
        <v>7</v>
      </c>
      <c r="D377" s="489">
        <v>120</v>
      </c>
      <c r="E377" s="490">
        <f>(D377-C377)/C377</f>
        <v>16.1428571428571</v>
      </c>
      <c r="F377" s="312" t="str">
        <f t="shared" si="11"/>
        <v>是</v>
      </c>
      <c r="G377" s="174" t="str">
        <f t="shared" si="12"/>
        <v>项</v>
      </c>
    </row>
    <row r="378" ht="36" customHeight="1" spans="1:7">
      <c r="A378" s="488" t="s">
        <v>729</v>
      </c>
      <c r="B378" s="343" t="s">
        <v>730</v>
      </c>
      <c r="C378" s="489"/>
      <c r="D378" s="489"/>
      <c r="E378" s="487"/>
      <c r="F378" s="312" t="str">
        <f t="shared" si="11"/>
        <v>否</v>
      </c>
      <c r="G378" s="174" t="str">
        <f t="shared" si="12"/>
        <v>项</v>
      </c>
    </row>
    <row r="379" ht="36" customHeight="1" spans="1:7">
      <c r="A379" s="488" t="s">
        <v>731</v>
      </c>
      <c r="B379" s="343" t="s">
        <v>732</v>
      </c>
      <c r="C379" s="489"/>
      <c r="D379" s="489"/>
      <c r="E379" s="487"/>
      <c r="F379" s="312" t="str">
        <f t="shared" si="11"/>
        <v>否</v>
      </c>
      <c r="G379" s="174" t="str">
        <f t="shared" si="12"/>
        <v>项</v>
      </c>
    </row>
    <row r="380" ht="36" customHeight="1" spans="1:7">
      <c r="A380" s="488" t="s">
        <v>733</v>
      </c>
      <c r="B380" s="343" t="s">
        <v>734</v>
      </c>
      <c r="C380" s="489"/>
      <c r="D380" s="489"/>
      <c r="E380" s="487"/>
      <c r="F380" s="312" t="str">
        <f t="shared" si="11"/>
        <v>否</v>
      </c>
      <c r="G380" s="174" t="str">
        <f t="shared" si="12"/>
        <v>项</v>
      </c>
    </row>
    <row r="381" ht="36" customHeight="1" spans="1:7">
      <c r="A381" s="488" t="s">
        <v>735</v>
      </c>
      <c r="B381" s="343" t="s">
        <v>736</v>
      </c>
      <c r="C381" s="489">
        <v>2</v>
      </c>
      <c r="D381" s="489"/>
      <c r="E381" s="490">
        <f>(D381-C381)/C381</f>
        <v>-1</v>
      </c>
      <c r="F381" s="312" t="str">
        <f t="shared" si="11"/>
        <v>是</v>
      </c>
      <c r="G381" s="174" t="str">
        <f t="shared" si="12"/>
        <v>项</v>
      </c>
    </row>
    <row r="382" ht="36" customHeight="1" spans="1:7">
      <c r="A382" s="485" t="s">
        <v>737</v>
      </c>
      <c r="B382" s="339" t="s">
        <v>738</v>
      </c>
      <c r="C382" s="486"/>
      <c r="D382" s="486"/>
      <c r="E382" s="487"/>
      <c r="F382" s="312" t="str">
        <f t="shared" si="11"/>
        <v>否</v>
      </c>
      <c r="G382" s="174" t="str">
        <f t="shared" si="12"/>
        <v>款</v>
      </c>
    </row>
    <row r="383" ht="36" customHeight="1" spans="1:7">
      <c r="A383" s="488" t="s">
        <v>739</v>
      </c>
      <c r="B383" s="343" t="s">
        <v>740</v>
      </c>
      <c r="C383" s="489"/>
      <c r="D383" s="489"/>
      <c r="E383" s="487"/>
      <c r="F383" s="312" t="str">
        <f t="shared" si="11"/>
        <v>否</v>
      </c>
      <c r="G383" s="174" t="str">
        <f t="shared" si="12"/>
        <v>项</v>
      </c>
    </row>
    <row r="384" ht="36" customHeight="1" spans="1:7">
      <c r="A384" s="488" t="s">
        <v>741</v>
      </c>
      <c r="B384" s="343" t="s">
        <v>742</v>
      </c>
      <c r="C384" s="489"/>
      <c r="D384" s="489"/>
      <c r="E384" s="487"/>
      <c r="F384" s="312" t="str">
        <f t="shared" si="11"/>
        <v>否</v>
      </c>
      <c r="G384" s="174" t="str">
        <f t="shared" si="12"/>
        <v>项</v>
      </c>
    </row>
    <row r="385" ht="36" customHeight="1" spans="1:7">
      <c r="A385" s="488" t="s">
        <v>743</v>
      </c>
      <c r="B385" s="343" t="s">
        <v>744</v>
      </c>
      <c r="C385" s="489"/>
      <c r="D385" s="489"/>
      <c r="E385" s="487"/>
      <c r="F385" s="312" t="str">
        <f t="shared" si="11"/>
        <v>否</v>
      </c>
      <c r="G385" s="174" t="str">
        <f t="shared" si="12"/>
        <v>项</v>
      </c>
    </row>
    <row r="386" ht="36" customHeight="1" spans="1:7">
      <c r="A386" s="488" t="s">
        <v>745</v>
      </c>
      <c r="B386" s="343" t="s">
        <v>746</v>
      </c>
      <c r="C386" s="489"/>
      <c r="D386" s="489"/>
      <c r="E386" s="487"/>
      <c r="F386" s="312" t="str">
        <f t="shared" si="11"/>
        <v>否</v>
      </c>
      <c r="G386" s="174" t="str">
        <f t="shared" si="12"/>
        <v>项</v>
      </c>
    </row>
    <row r="387" ht="36" customHeight="1" spans="1:7">
      <c r="A387" s="488" t="s">
        <v>747</v>
      </c>
      <c r="B387" s="343" t="s">
        <v>748</v>
      </c>
      <c r="C387" s="489"/>
      <c r="D387" s="489"/>
      <c r="E387" s="487"/>
      <c r="F387" s="312" t="str">
        <f t="shared" si="11"/>
        <v>否</v>
      </c>
      <c r="G387" s="174" t="str">
        <f t="shared" si="12"/>
        <v>项</v>
      </c>
    </row>
    <row r="388" ht="36" customHeight="1" spans="1:7">
      <c r="A388" s="485" t="s">
        <v>749</v>
      </c>
      <c r="B388" s="339" t="s">
        <v>750</v>
      </c>
      <c r="C388" s="486"/>
      <c r="D388" s="486"/>
      <c r="E388" s="487"/>
      <c r="F388" s="312" t="str">
        <f t="shared" ref="F388:F451" si="13">IF(LEN(A388)=3,"是",IF(B388&lt;&gt;"",IF(SUM(C388:D388)&lt;&gt;0,"是","否"),"是"))</f>
        <v>否</v>
      </c>
      <c r="G388" s="174" t="str">
        <f t="shared" ref="G388:G451" si="14">IF(LEN(A388)=3,"类",IF(LEN(A388)=5,"款","项"))</f>
        <v>款</v>
      </c>
    </row>
    <row r="389" ht="36" customHeight="1" spans="1:7">
      <c r="A389" s="488" t="s">
        <v>751</v>
      </c>
      <c r="B389" s="343" t="s">
        <v>752</v>
      </c>
      <c r="C389" s="489"/>
      <c r="D389" s="489"/>
      <c r="E389" s="487"/>
      <c r="F389" s="312" t="str">
        <f t="shared" si="13"/>
        <v>否</v>
      </c>
      <c r="G389" s="174" t="str">
        <f t="shared" si="14"/>
        <v>项</v>
      </c>
    </row>
    <row r="390" ht="36" customHeight="1" spans="1:7">
      <c r="A390" s="488" t="s">
        <v>753</v>
      </c>
      <c r="B390" s="343" t="s">
        <v>754</v>
      </c>
      <c r="C390" s="489"/>
      <c r="D390" s="489"/>
      <c r="E390" s="487"/>
      <c r="F390" s="312" t="str">
        <f t="shared" si="13"/>
        <v>否</v>
      </c>
      <c r="G390" s="174" t="str">
        <f t="shared" si="14"/>
        <v>项</v>
      </c>
    </row>
    <row r="391" ht="36" customHeight="1" spans="1:7">
      <c r="A391" s="488" t="s">
        <v>755</v>
      </c>
      <c r="B391" s="343" t="s">
        <v>756</v>
      </c>
      <c r="C391" s="489"/>
      <c r="D391" s="489"/>
      <c r="E391" s="487"/>
      <c r="F391" s="312" t="str">
        <f t="shared" si="13"/>
        <v>否</v>
      </c>
      <c r="G391" s="174" t="str">
        <f t="shared" si="14"/>
        <v>项</v>
      </c>
    </row>
    <row r="392" ht="36" customHeight="1" spans="1:7">
      <c r="A392" s="488" t="s">
        <v>757</v>
      </c>
      <c r="B392" s="343" t="s">
        <v>758</v>
      </c>
      <c r="C392" s="489"/>
      <c r="D392" s="489"/>
      <c r="E392" s="487"/>
      <c r="F392" s="312" t="str">
        <f t="shared" si="13"/>
        <v>否</v>
      </c>
      <c r="G392" s="174" t="str">
        <f t="shared" si="14"/>
        <v>项</v>
      </c>
    </row>
    <row r="393" ht="36" customHeight="1" spans="1:7">
      <c r="A393" s="488" t="s">
        <v>759</v>
      </c>
      <c r="B393" s="343" t="s">
        <v>760</v>
      </c>
      <c r="C393" s="489"/>
      <c r="D393" s="489"/>
      <c r="E393" s="487"/>
      <c r="F393" s="312" t="str">
        <f t="shared" si="13"/>
        <v>否</v>
      </c>
      <c r="G393" s="174" t="str">
        <f t="shared" si="14"/>
        <v>项</v>
      </c>
    </row>
    <row r="394" ht="36" customHeight="1" spans="1:7">
      <c r="A394" s="485" t="s">
        <v>761</v>
      </c>
      <c r="B394" s="339" t="s">
        <v>762</v>
      </c>
      <c r="C394" s="486"/>
      <c r="D394" s="486"/>
      <c r="E394" s="487"/>
      <c r="F394" s="312" t="str">
        <f t="shared" si="13"/>
        <v>否</v>
      </c>
      <c r="G394" s="174" t="str">
        <f t="shared" si="14"/>
        <v>款</v>
      </c>
    </row>
    <row r="395" ht="36" customHeight="1" spans="1:7">
      <c r="A395" s="488" t="s">
        <v>763</v>
      </c>
      <c r="B395" s="343" t="s">
        <v>764</v>
      </c>
      <c r="C395" s="489"/>
      <c r="D395" s="489"/>
      <c r="E395" s="487"/>
      <c r="F395" s="312" t="str">
        <f t="shared" si="13"/>
        <v>否</v>
      </c>
      <c r="G395" s="174" t="str">
        <f t="shared" si="14"/>
        <v>项</v>
      </c>
    </row>
    <row r="396" ht="36" customHeight="1" spans="1:7">
      <c r="A396" s="488" t="s">
        <v>765</v>
      </c>
      <c r="B396" s="343" t="s">
        <v>766</v>
      </c>
      <c r="C396" s="489"/>
      <c r="D396" s="489"/>
      <c r="E396" s="487"/>
      <c r="F396" s="312" t="str">
        <f t="shared" si="13"/>
        <v>否</v>
      </c>
      <c r="G396" s="174" t="str">
        <f t="shared" si="14"/>
        <v>项</v>
      </c>
    </row>
    <row r="397" ht="36" customHeight="1" spans="1:7">
      <c r="A397" s="488" t="s">
        <v>767</v>
      </c>
      <c r="B397" s="343" t="s">
        <v>768</v>
      </c>
      <c r="C397" s="489"/>
      <c r="D397" s="489"/>
      <c r="E397" s="487"/>
      <c r="F397" s="312" t="str">
        <f t="shared" si="13"/>
        <v>否</v>
      </c>
      <c r="G397" s="174" t="str">
        <f t="shared" si="14"/>
        <v>项</v>
      </c>
    </row>
    <row r="398" ht="36" customHeight="1" spans="1:7">
      <c r="A398" s="485" t="s">
        <v>769</v>
      </c>
      <c r="B398" s="339" t="s">
        <v>770</v>
      </c>
      <c r="C398" s="486"/>
      <c r="D398" s="486"/>
      <c r="E398" s="487"/>
      <c r="F398" s="312" t="str">
        <f t="shared" si="13"/>
        <v>否</v>
      </c>
      <c r="G398" s="174" t="str">
        <f t="shared" si="14"/>
        <v>款</v>
      </c>
    </row>
    <row r="399" ht="36" customHeight="1" spans="1:7">
      <c r="A399" s="488" t="s">
        <v>771</v>
      </c>
      <c r="B399" s="343" t="s">
        <v>772</v>
      </c>
      <c r="C399" s="489"/>
      <c r="D399" s="489"/>
      <c r="E399" s="487"/>
      <c r="F399" s="312" t="str">
        <f t="shared" si="13"/>
        <v>否</v>
      </c>
      <c r="G399" s="174" t="str">
        <f t="shared" si="14"/>
        <v>项</v>
      </c>
    </row>
    <row r="400" ht="36" customHeight="1" spans="1:7">
      <c r="A400" s="488" t="s">
        <v>773</v>
      </c>
      <c r="B400" s="343" t="s">
        <v>774</v>
      </c>
      <c r="C400" s="489"/>
      <c r="D400" s="489"/>
      <c r="E400" s="487"/>
      <c r="F400" s="312" t="str">
        <f t="shared" si="13"/>
        <v>否</v>
      </c>
      <c r="G400" s="174" t="str">
        <f t="shared" si="14"/>
        <v>项</v>
      </c>
    </row>
    <row r="401" ht="36" customHeight="1" spans="1:7">
      <c r="A401" s="488" t="s">
        <v>775</v>
      </c>
      <c r="B401" s="343" t="s">
        <v>776</v>
      </c>
      <c r="C401" s="489"/>
      <c r="D401" s="489"/>
      <c r="E401" s="487"/>
      <c r="F401" s="312" t="str">
        <f t="shared" si="13"/>
        <v>否</v>
      </c>
      <c r="G401" s="174" t="str">
        <f t="shared" si="14"/>
        <v>项</v>
      </c>
    </row>
    <row r="402" ht="36" customHeight="1" spans="1:7">
      <c r="A402" s="485" t="s">
        <v>777</v>
      </c>
      <c r="B402" s="339" t="s">
        <v>778</v>
      </c>
      <c r="C402" s="486">
        <v>8</v>
      </c>
      <c r="D402" s="486"/>
      <c r="E402" s="487">
        <f>(D402-C402)/C402</f>
        <v>-1</v>
      </c>
      <c r="F402" s="312" t="str">
        <f t="shared" si="13"/>
        <v>是</v>
      </c>
      <c r="G402" s="174" t="str">
        <f t="shared" si="14"/>
        <v>款</v>
      </c>
    </row>
    <row r="403" ht="36" customHeight="1" spans="1:7">
      <c r="A403" s="488" t="s">
        <v>779</v>
      </c>
      <c r="B403" s="343" t="s">
        <v>780</v>
      </c>
      <c r="C403" s="489">
        <v>8</v>
      </c>
      <c r="D403" s="489"/>
      <c r="E403" s="490">
        <f>(D403-C403)/C403</f>
        <v>-1</v>
      </c>
      <c r="F403" s="312" t="str">
        <f t="shared" si="13"/>
        <v>是</v>
      </c>
      <c r="G403" s="174" t="str">
        <f t="shared" si="14"/>
        <v>项</v>
      </c>
    </row>
    <row r="404" ht="36" customHeight="1" spans="1:7">
      <c r="A404" s="488" t="s">
        <v>781</v>
      </c>
      <c r="B404" s="343" t="s">
        <v>782</v>
      </c>
      <c r="C404" s="489"/>
      <c r="D404" s="489"/>
      <c r="E404" s="487"/>
      <c r="F404" s="312" t="str">
        <f t="shared" si="13"/>
        <v>否</v>
      </c>
      <c r="G404" s="174" t="str">
        <f t="shared" si="14"/>
        <v>项</v>
      </c>
    </row>
    <row r="405" ht="36" customHeight="1" spans="1:7">
      <c r="A405" s="488" t="s">
        <v>783</v>
      </c>
      <c r="B405" s="343" t="s">
        <v>784</v>
      </c>
      <c r="C405" s="489"/>
      <c r="D405" s="489"/>
      <c r="E405" s="487"/>
      <c r="F405" s="312" t="str">
        <f t="shared" si="13"/>
        <v>否</v>
      </c>
      <c r="G405" s="174" t="str">
        <f t="shared" si="14"/>
        <v>项</v>
      </c>
    </row>
    <row r="406" ht="36" customHeight="1" spans="1:7">
      <c r="A406" s="485" t="s">
        <v>785</v>
      </c>
      <c r="B406" s="339" t="s">
        <v>786</v>
      </c>
      <c r="C406" s="486">
        <v>7</v>
      </c>
      <c r="D406" s="486"/>
      <c r="E406" s="487">
        <f>(D406-C406)/C406</f>
        <v>-1</v>
      </c>
      <c r="F406" s="312" t="str">
        <f t="shared" si="13"/>
        <v>是</v>
      </c>
      <c r="G406" s="174" t="str">
        <f t="shared" si="14"/>
        <v>款</v>
      </c>
    </row>
    <row r="407" ht="36" customHeight="1" spans="1:7">
      <c r="A407" s="488" t="s">
        <v>787</v>
      </c>
      <c r="B407" s="343" t="s">
        <v>788</v>
      </c>
      <c r="C407" s="489">
        <v>7</v>
      </c>
      <c r="D407" s="489"/>
      <c r="E407" s="490">
        <f>(D407-C407)/C407</f>
        <v>-1</v>
      </c>
      <c r="F407" s="312" t="str">
        <f t="shared" si="13"/>
        <v>是</v>
      </c>
      <c r="G407" s="174" t="str">
        <f t="shared" si="14"/>
        <v>项</v>
      </c>
    </row>
    <row r="408" ht="36" customHeight="1" spans="1:7">
      <c r="A408" s="488" t="s">
        <v>789</v>
      </c>
      <c r="B408" s="343" t="s">
        <v>790</v>
      </c>
      <c r="C408" s="489"/>
      <c r="D408" s="489"/>
      <c r="E408" s="487"/>
      <c r="F408" s="312" t="str">
        <f t="shared" si="13"/>
        <v>否</v>
      </c>
      <c r="G408" s="174" t="str">
        <f t="shared" si="14"/>
        <v>项</v>
      </c>
    </row>
    <row r="409" ht="36" customHeight="1" spans="1:7">
      <c r="A409" s="488" t="s">
        <v>791</v>
      </c>
      <c r="B409" s="343" t="s">
        <v>792</v>
      </c>
      <c r="C409" s="489"/>
      <c r="D409" s="489"/>
      <c r="E409" s="487"/>
      <c r="F409" s="312" t="str">
        <f t="shared" si="13"/>
        <v>否</v>
      </c>
      <c r="G409" s="174" t="str">
        <f t="shared" si="14"/>
        <v>项</v>
      </c>
    </row>
    <row r="410" ht="36" customHeight="1" spans="1:7">
      <c r="A410" s="488" t="s">
        <v>793</v>
      </c>
      <c r="B410" s="343" t="s">
        <v>794</v>
      </c>
      <c r="C410" s="489"/>
      <c r="D410" s="489"/>
      <c r="E410" s="487"/>
      <c r="F410" s="312" t="str">
        <f t="shared" si="13"/>
        <v>否</v>
      </c>
      <c r="G410" s="174" t="str">
        <f t="shared" si="14"/>
        <v>项</v>
      </c>
    </row>
    <row r="411" ht="36" customHeight="1" spans="1:7">
      <c r="A411" s="488" t="s">
        <v>795</v>
      </c>
      <c r="B411" s="343" t="s">
        <v>796</v>
      </c>
      <c r="C411" s="489"/>
      <c r="D411" s="489"/>
      <c r="E411" s="487"/>
      <c r="F411" s="312" t="str">
        <f t="shared" si="13"/>
        <v>否</v>
      </c>
      <c r="G411" s="174" t="str">
        <f t="shared" si="14"/>
        <v>项</v>
      </c>
    </row>
    <row r="412" ht="36" customHeight="1" spans="1:7">
      <c r="A412" s="485" t="s">
        <v>797</v>
      </c>
      <c r="B412" s="339" t="s">
        <v>798</v>
      </c>
      <c r="C412" s="486">
        <v>39</v>
      </c>
      <c r="D412" s="486">
        <v>100</v>
      </c>
      <c r="E412" s="487">
        <f>(D412-C412)/C412</f>
        <v>1.56410256410256</v>
      </c>
      <c r="F412" s="312" t="str">
        <f t="shared" si="13"/>
        <v>是</v>
      </c>
      <c r="G412" s="174" t="str">
        <f t="shared" si="14"/>
        <v>款</v>
      </c>
    </row>
    <row r="413" s="477" customFormat="1" ht="36" customHeight="1" spans="1:7">
      <c r="A413" s="488" t="s">
        <v>799</v>
      </c>
      <c r="B413" s="343" t="s">
        <v>800</v>
      </c>
      <c r="C413" s="489"/>
      <c r="D413" s="489"/>
      <c r="E413" s="487"/>
      <c r="F413" s="312" t="str">
        <f t="shared" si="13"/>
        <v>否</v>
      </c>
      <c r="G413" s="174" t="str">
        <f t="shared" si="14"/>
        <v>项</v>
      </c>
    </row>
    <row r="414" ht="36" customHeight="1" spans="1:7">
      <c r="A414" s="488" t="s">
        <v>801</v>
      </c>
      <c r="B414" s="343" t="s">
        <v>802</v>
      </c>
      <c r="C414" s="489"/>
      <c r="D414" s="489"/>
      <c r="E414" s="487"/>
      <c r="F414" s="312" t="str">
        <f t="shared" si="13"/>
        <v>否</v>
      </c>
      <c r="G414" s="174" t="str">
        <f t="shared" si="14"/>
        <v>项</v>
      </c>
    </row>
    <row r="415" ht="36" customHeight="1" spans="1:7">
      <c r="A415" s="488" t="s">
        <v>803</v>
      </c>
      <c r="B415" s="343" t="s">
        <v>804</v>
      </c>
      <c r="C415" s="489"/>
      <c r="D415" s="489">
        <v>70</v>
      </c>
      <c r="E415" s="487"/>
      <c r="F415" s="312" t="str">
        <f t="shared" si="13"/>
        <v>是</v>
      </c>
      <c r="G415" s="174" t="str">
        <f t="shared" si="14"/>
        <v>项</v>
      </c>
    </row>
    <row r="416" s="477" customFormat="1" ht="36" customHeight="1" spans="1:7">
      <c r="A416" s="488" t="s">
        <v>805</v>
      </c>
      <c r="B416" s="343" t="s">
        <v>806</v>
      </c>
      <c r="C416" s="489">
        <v>39</v>
      </c>
      <c r="D416" s="489">
        <v>30</v>
      </c>
      <c r="E416" s="490">
        <f>(D416-C416)/C416</f>
        <v>-0.230769230769231</v>
      </c>
      <c r="F416" s="312" t="str">
        <f t="shared" si="13"/>
        <v>是</v>
      </c>
      <c r="G416" s="174" t="str">
        <f t="shared" si="14"/>
        <v>项</v>
      </c>
    </row>
    <row r="417" ht="36" customHeight="1" spans="1:7">
      <c r="A417" s="488" t="s">
        <v>807</v>
      </c>
      <c r="B417" s="343" t="s">
        <v>808</v>
      </c>
      <c r="C417" s="489"/>
      <c r="D417" s="489"/>
      <c r="E417" s="487"/>
      <c r="F417" s="312" t="str">
        <f t="shared" si="13"/>
        <v>否</v>
      </c>
      <c r="G417" s="174" t="str">
        <f t="shared" si="14"/>
        <v>项</v>
      </c>
    </row>
    <row r="418" ht="36" customHeight="1" spans="1:7">
      <c r="A418" s="488" t="s">
        <v>809</v>
      </c>
      <c r="B418" s="343" t="s">
        <v>810</v>
      </c>
      <c r="C418" s="489"/>
      <c r="D418" s="489"/>
      <c r="E418" s="487"/>
      <c r="F418" s="312" t="str">
        <f t="shared" si="13"/>
        <v>否</v>
      </c>
      <c r="G418" s="174" t="str">
        <f t="shared" si="14"/>
        <v>项</v>
      </c>
    </row>
    <row r="419" ht="36" customHeight="1" spans="1:7">
      <c r="A419" s="485" t="s">
        <v>811</v>
      </c>
      <c r="B419" s="339" t="s">
        <v>812</v>
      </c>
      <c r="C419" s="486"/>
      <c r="D419" s="486"/>
      <c r="E419" s="487"/>
      <c r="F419" s="312" t="str">
        <f t="shared" si="13"/>
        <v>否</v>
      </c>
      <c r="G419" s="174" t="str">
        <f t="shared" si="14"/>
        <v>款</v>
      </c>
    </row>
    <row r="420" ht="36" customHeight="1" spans="1:7">
      <c r="A420" s="345">
        <v>2059999</v>
      </c>
      <c r="B420" s="343" t="s">
        <v>813</v>
      </c>
      <c r="C420" s="489"/>
      <c r="D420" s="489"/>
      <c r="E420" s="487"/>
      <c r="F420" s="312" t="str">
        <f t="shared" si="13"/>
        <v>否</v>
      </c>
      <c r="G420" s="174" t="str">
        <f t="shared" si="14"/>
        <v>项</v>
      </c>
    </row>
    <row r="421" ht="36" customHeight="1" spans="1:8">
      <c r="A421" s="493" t="s">
        <v>814</v>
      </c>
      <c r="B421" s="494" t="s">
        <v>525</v>
      </c>
      <c r="C421" s="495"/>
      <c r="D421" s="495"/>
      <c r="E421" s="487"/>
      <c r="F421" s="312" t="str">
        <f t="shared" si="13"/>
        <v>否</v>
      </c>
      <c r="G421" s="174" t="str">
        <f t="shared" si="14"/>
        <v>项</v>
      </c>
      <c r="H421" s="496"/>
    </row>
    <row r="422" ht="36" customHeight="1" spans="1:7">
      <c r="A422" s="493" t="s">
        <v>815</v>
      </c>
      <c r="B422" s="494" t="s">
        <v>816</v>
      </c>
      <c r="C422" s="495"/>
      <c r="D422" s="495"/>
      <c r="E422" s="487"/>
      <c r="F422" s="312" t="str">
        <f t="shared" si="13"/>
        <v>否</v>
      </c>
      <c r="G422" s="174" t="str">
        <f t="shared" si="14"/>
        <v>项</v>
      </c>
    </row>
    <row r="423" ht="36" customHeight="1" spans="1:7">
      <c r="A423" s="485" t="s">
        <v>81</v>
      </c>
      <c r="B423" s="339" t="s">
        <v>82</v>
      </c>
      <c r="C423" s="486">
        <f>C424+C429+C438+C444+C449+C454+C459+C466+C470+C474</f>
        <v>135</v>
      </c>
      <c r="D423" s="486">
        <f>D424+D429+D438+D444+D449+D454+D459+D466+D470+D474</f>
        <v>143</v>
      </c>
      <c r="E423" s="487">
        <f>(D423-C423)/C423</f>
        <v>0.0592592592592593</v>
      </c>
      <c r="F423" s="312" t="str">
        <f t="shared" si="13"/>
        <v>是</v>
      </c>
      <c r="G423" s="174" t="str">
        <f t="shared" si="14"/>
        <v>类</v>
      </c>
    </row>
    <row r="424" ht="36" customHeight="1" spans="1:7">
      <c r="A424" s="485" t="s">
        <v>817</v>
      </c>
      <c r="B424" s="339" t="s">
        <v>818</v>
      </c>
      <c r="C424" s="486"/>
      <c r="D424" s="486"/>
      <c r="E424" s="487"/>
      <c r="F424" s="312" t="str">
        <f t="shared" si="13"/>
        <v>否</v>
      </c>
      <c r="G424" s="174" t="str">
        <f t="shared" si="14"/>
        <v>款</v>
      </c>
    </row>
    <row r="425" ht="36" customHeight="1" spans="1:7">
      <c r="A425" s="488" t="s">
        <v>819</v>
      </c>
      <c r="B425" s="343" t="s">
        <v>143</v>
      </c>
      <c r="C425" s="489"/>
      <c r="D425" s="489"/>
      <c r="E425" s="487"/>
      <c r="F425" s="312" t="str">
        <f t="shared" si="13"/>
        <v>否</v>
      </c>
      <c r="G425" s="174" t="str">
        <f t="shared" si="14"/>
        <v>项</v>
      </c>
    </row>
    <row r="426" ht="36" customHeight="1" spans="1:7">
      <c r="A426" s="488" t="s">
        <v>820</v>
      </c>
      <c r="B426" s="343" t="s">
        <v>145</v>
      </c>
      <c r="C426" s="489"/>
      <c r="D426" s="489"/>
      <c r="E426" s="487"/>
      <c r="F426" s="312" t="str">
        <f t="shared" si="13"/>
        <v>否</v>
      </c>
      <c r="G426" s="174" t="str">
        <f t="shared" si="14"/>
        <v>项</v>
      </c>
    </row>
    <row r="427" ht="36" customHeight="1" spans="1:7">
      <c r="A427" s="488" t="s">
        <v>821</v>
      </c>
      <c r="B427" s="343" t="s">
        <v>147</v>
      </c>
      <c r="C427" s="489"/>
      <c r="D427" s="489"/>
      <c r="E427" s="487"/>
      <c r="F427" s="312" t="str">
        <f t="shared" si="13"/>
        <v>否</v>
      </c>
      <c r="G427" s="174" t="str">
        <f t="shared" si="14"/>
        <v>项</v>
      </c>
    </row>
    <row r="428" ht="36" customHeight="1" spans="1:7">
      <c r="A428" s="488" t="s">
        <v>822</v>
      </c>
      <c r="B428" s="343" t="s">
        <v>823</v>
      </c>
      <c r="C428" s="489"/>
      <c r="D428" s="489"/>
      <c r="E428" s="487"/>
      <c r="F428" s="312" t="str">
        <f t="shared" si="13"/>
        <v>否</v>
      </c>
      <c r="G428" s="174" t="str">
        <f t="shared" si="14"/>
        <v>项</v>
      </c>
    </row>
    <row r="429" ht="36" customHeight="1" spans="1:7">
      <c r="A429" s="485" t="s">
        <v>824</v>
      </c>
      <c r="B429" s="339" t="s">
        <v>825</v>
      </c>
      <c r="C429" s="486"/>
      <c r="D429" s="486"/>
      <c r="E429" s="487"/>
      <c r="F429" s="312" t="str">
        <f t="shared" si="13"/>
        <v>否</v>
      </c>
      <c r="G429" s="174" t="str">
        <f t="shared" si="14"/>
        <v>款</v>
      </c>
    </row>
    <row r="430" ht="36" customHeight="1" spans="1:7">
      <c r="A430" s="488" t="s">
        <v>826</v>
      </c>
      <c r="B430" s="343" t="s">
        <v>827</v>
      </c>
      <c r="C430" s="489"/>
      <c r="D430" s="489"/>
      <c r="E430" s="487"/>
      <c r="F430" s="312" t="str">
        <f t="shared" si="13"/>
        <v>否</v>
      </c>
      <c r="G430" s="174" t="str">
        <f t="shared" si="14"/>
        <v>项</v>
      </c>
    </row>
    <row r="431" ht="36" customHeight="1" spans="1:7">
      <c r="A431" s="488" t="s">
        <v>828</v>
      </c>
      <c r="B431" s="343" t="s">
        <v>829</v>
      </c>
      <c r="C431" s="489"/>
      <c r="D431" s="489"/>
      <c r="E431" s="487"/>
      <c r="F431" s="312" t="str">
        <f t="shared" si="13"/>
        <v>否</v>
      </c>
      <c r="G431" s="174" t="str">
        <f t="shared" si="14"/>
        <v>项</v>
      </c>
    </row>
    <row r="432" ht="36" customHeight="1" spans="1:7">
      <c r="A432" s="488" t="s">
        <v>830</v>
      </c>
      <c r="B432" s="343" t="s">
        <v>831</v>
      </c>
      <c r="C432" s="489"/>
      <c r="D432" s="489"/>
      <c r="E432" s="487"/>
      <c r="F432" s="312" t="str">
        <f t="shared" si="13"/>
        <v>否</v>
      </c>
      <c r="G432" s="174" t="str">
        <f t="shared" si="14"/>
        <v>项</v>
      </c>
    </row>
    <row r="433" ht="36" customHeight="1" spans="1:7">
      <c r="A433" s="488" t="s">
        <v>832</v>
      </c>
      <c r="B433" s="343" t="s">
        <v>833</v>
      </c>
      <c r="C433" s="489"/>
      <c r="D433" s="489"/>
      <c r="E433" s="487"/>
      <c r="F433" s="312" t="str">
        <f t="shared" si="13"/>
        <v>否</v>
      </c>
      <c r="G433" s="174" t="str">
        <f t="shared" si="14"/>
        <v>项</v>
      </c>
    </row>
    <row r="434" ht="36" customHeight="1" spans="1:7">
      <c r="A434" s="488" t="s">
        <v>834</v>
      </c>
      <c r="B434" s="343" t="s">
        <v>835</v>
      </c>
      <c r="C434" s="489"/>
      <c r="D434" s="489"/>
      <c r="E434" s="487"/>
      <c r="F434" s="312" t="str">
        <f t="shared" si="13"/>
        <v>否</v>
      </c>
      <c r="G434" s="174" t="str">
        <f t="shared" si="14"/>
        <v>项</v>
      </c>
    </row>
    <row r="435" ht="36" customHeight="1" spans="1:7">
      <c r="A435" s="488" t="s">
        <v>836</v>
      </c>
      <c r="B435" s="343" t="s">
        <v>837</v>
      </c>
      <c r="C435" s="489"/>
      <c r="D435" s="489"/>
      <c r="E435" s="487"/>
      <c r="F435" s="312" t="str">
        <f t="shared" si="13"/>
        <v>否</v>
      </c>
      <c r="G435" s="174" t="str">
        <f t="shared" si="14"/>
        <v>项</v>
      </c>
    </row>
    <row r="436" ht="36" customHeight="1" spans="1:7">
      <c r="A436" s="492">
        <v>2060208</v>
      </c>
      <c r="B436" s="500" t="s">
        <v>838</v>
      </c>
      <c r="C436" s="489"/>
      <c r="D436" s="489"/>
      <c r="E436" s="487"/>
      <c r="F436" s="312" t="str">
        <f t="shared" si="13"/>
        <v>否</v>
      </c>
      <c r="G436" s="174" t="str">
        <f t="shared" si="14"/>
        <v>项</v>
      </c>
    </row>
    <row r="437" ht="36" customHeight="1" spans="1:7">
      <c r="A437" s="488" t="s">
        <v>839</v>
      </c>
      <c r="B437" s="343" t="s">
        <v>840</v>
      </c>
      <c r="C437" s="489"/>
      <c r="D437" s="489"/>
      <c r="E437" s="487"/>
      <c r="F437" s="312" t="str">
        <f t="shared" si="13"/>
        <v>否</v>
      </c>
      <c r="G437" s="174" t="str">
        <f t="shared" si="14"/>
        <v>项</v>
      </c>
    </row>
    <row r="438" ht="36" customHeight="1" spans="1:7">
      <c r="A438" s="485" t="s">
        <v>841</v>
      </c>
      <c r="B438" s="339" t="s">
        <v>842</v>
      </c>
      <c r="C438" s="486"/>
      <c r="D438" s="486"/>
      <c r="E438" s="487"/>
      <c r="F438" s="312" t="str">
        <f t="shared" si="13"/>
        <v>否</v>
      </c>
      <c r="G438" s="174" t="str">
        <f t="shared" si="14"/>
        <v>款</v>
      </c>
    </row>
    <row r="439" ht="36" customHeight="1" spans="1:7">
      <c r="A439" s="488" t="s">
        <v>843</v>
      </c>
      <c r="B439" s="343" t="s">
        <v>827</v>
      </c>
      <c r="C439" s="489"/>
      <c r="D439" s="489"/>
      <c r="E439" s="487"/>
      <c r="F439" s="312" t="str">
        <f t="shared" si="13"/>
        <v>否</v>
      </c>
      <c r="G439" s="174" t="str">
        <f t="shared" si="14"/>
        <v>项</v>
      </c>
    </row>
    <row r="440" ht="36" customHeight="1" spans="1:7">
      <c r="A440" s="488" t="s">
        <v>844</v>
      </c>
      <c r="B440" s="343" t="s">
        <v>845</v>
      </c>
      <c r="C440" s="489"/>
      <c r="D440" s="489"/>
      <c r="E440" s="487"/>
      <c r="F440" s="312" t="str">
        <f t="shared" si="13"/>
        <v>否</v>
      </c>
      <c r="G440" s="174" t="str">
        <f t="shared" si="14"/>
        <v>项</v>
      </c>
    </row>
    <row r="441" ht="36" customHeight="1" spans="1:7">
      <c r="A441" s="488" t="s">
        <v>846</v>
      </c>
      <c r="B441" s="343" t="s">
        <v>847</v>
      </c>
      <c r="C441" s="489"/>
      <c r="D441" s="489"/>
      <c r="E441" s="487"/>
      <c r="F441" s="312" t="str">
        <f t="shared" si="13"/>
        <v>否</v>
      </c>
      <c r="G441" s="174" t="str">
        <f t="shared" si="14"/>
        <v>项</v>
      </c>
    </row>
    <row r="442" ht="36" customHeight="1" spans="1:7">
      <c r="A442" s="488" t="s">
        <v>848</v>
      </c>
      <c r="B442" s="343" t="s">
        <v>849</v>
      </c>
      <c r="C442" s="489"/>
      <c r="D442" s="489"/>
      <c r="E442" s="487"/>
      <c r="F442" s="312" t="str">
        <f t="shared" si="13"/>
        <v>否</v>
      </c>
      <c r="G442" s="174" t="str">
        <f t="shared" si="14"/>
        <v>项</v>
      </c>
    </row>
    <row r="443" ht="36" customHeight="1" spans="1:7">
      <c r="A443" s="488" t="s">
        <v>850</v>
      </c>
      <c r="B443" s="343" t="s">
        <v>851</v>
      </c>
      <c r="C443" s="489"/>
      <c r="D443" s="489"/>
      <c r="E443" s="487"/>
      <c r="F443" s="312" t="str">
        <f t="shared" si="13"/>
        <v>否</v>
      </c>
      <c r="G443" s="174" t="str">
        <f t="shared" si="14"/>
        <v>项</v>
      </c>
    </row>
    <row r="444" ht="36" customHeight="1" spans="1:7">
      <c r="A444" s="485" t="s">
        <v>852</v>
      </c>
      <c r="B444" s="339" t="s">
        <v>853</v>
      </c>
      <c r="C444" s="486">
        <v>107</v>
      </c>
      <c r="D444" s="486">
        <v>143</v>
      </c>
      <c r="E444" s="487">
        <f>(D444-C444)/C444</f>
        <v>0.336448598130841</v>
      </c>
      <c r="F444" s="312" t="str">
        <f t="shared" si="13"/>
        <v>是</v>
      </c>
      <c r="G444" s="174" t="str">
        <f t="shared" si="14"/>
        <v>款</v>
      </c>
    </row>
    <row r="445" ht="36" customHeight="1" spans="1:7">
      <c r="A445" s="488" t="s">
        <v>854</v>
      </c>
      <c r="B445" s="343" t="s">
        <v>827</v>
      </c>
      <c r="C445" s="489"/>
      <c r="D445" s="489"/>
      <c r="E445" s="487"/>
      <c r="F445" s="312" t="str">
        <f t="shared" si="13"/>
        <v>否</v>
      </c>
      <c r="G445" s="174" t="str">
        <f t="shared" si="14"/>
        <v>项</v>
      </c>
    </row>
    <row r="446" ht="36" customHeight="1" spans="1:7">
      <c r="A446" s="488" t="s">
        <v>855</v>
      </c>
      <c r="B446" s="343" t="s">
        <v>856</v>
      </c>
      <c r="C446" s="489">
        <v>2</v>
      </c>
      <c r="D446" s="489">
        <v>143</v>
      </c>
      <c r="E446" s="490">
        <f>(D446-C446)/C446</f>
        <v>70.5</v>
      </c>
      <c r="F446" s="312" t="str">
        <f t="shared" si="13"/>
        <v>是</v>
      </c>
      <c r="G446" s="174" t="str">
        <f t="shared" si="14"/>
        <v>项</v>
      </c>
    </row>
    <row r="447" ht="36" customHeight="1" spans="1:7">
      <c r="A447" s="501">
        <v>2060405</v>
      </c>
      <c r="B447" s="343" t="s">
        <v>857</v>
      </c>
      <c r="C447" s="489"/>
      <c r="D447" s="489"/>
      <c r="E447" s="487"/>
      <c r="F447" s="312" t="str">
        <f t="shared" si="13"/>
        <v>否</v>
      </c>
      <c r="G447" s="174" t="str">
        <f t="shared" si="14"/>
        <v>项</v>
      </c>
    </row>
    <row r="448" ht="36" customHeight="1" spans="1:7">
      <c r="A448" s="488" t="s">
        <v>858</v>
      </c>
      <c r="B448" s="343" t="s">
        <v>859</v>
      </c>
      <c r="C448" s="489">
        <v>105</v>
      </c>
      <c r="D448" s="489"/>
      <c r="E448" s="490">
        <f>(D448-C448)/C448</f>
        <v>-1</v>
      </c>
      <c r="F448" s="312" t="str">
        <f t="shared" si="13"/>
        <v>是</v>
      </c>
      <c r="G448" s="174" t="str">
        <f t="shared" si="14"/>
        <v>项</v>
      </c>
    </row>
    <row r="449" ht="36" customHeight="1" spans="1:7">
      <c r="A449" s="485" t="s">
        <v>860</v>
      </c>
      <c r="B449" s="339" t="s">
        <v>861</v>
      </c>
      <c r="C449" s="486"/>
      <c r="D449" s="486"/>
      <c r="E449" s="487"/>
      <c r="F449" s="312" t="str">
        <f t="shared" si="13"/>
        <v>否</v>
      </c>
      <c r="G449" s="174" t="str">
        <f t="shared" si="14"/>
        <v>款</v>
      </c>
    </row>
    <row r="450" ht="36" customHeight="1" spans="1:7">
      <c r="A450" s="488" t="s">
        <v>862</v>
      </c>
      <c r="B450" s="343" t="s">
        <v>827</v>
      </c>
      <c r="C450" s="489"/>
      <c r="D450" s="489"/>
      <c r="E450" s="487"/>
      <c r="F450" s="312" t="str">
        <f t="shared" si="13"/>
        <v>否</v>
      </c>
      <c r="G450" s="174" t="str">
        <f t="shared" si="14"/>
        <v>项</v>
      </c>
    </row>
    <row r="451" ht="36" customHeight="1" spans="1:7">
      <c r="A451" s="488" t="s">
        <v>863</v>
      </c>
      <c r="B451" s="343" t="s">
        <v>864</v>
      </c>
      <c r="C451" s="489"/>
      <c r="D451" s="489"/>
      <c r="E451" s="487"/>
      <c r="F451" s="312" t="str">
        <f t="shared" si="13"/>
        <v>否</v>
      </c>
      <c r="G451" s="174" t="str">
        <f t="shared" si="14"/>
        <v>项</v>
      </c>
    </row>
    <row r="452" ht="36" customHeight="1" spans="1:7">
      <c r="A452" s="488" t="s">
        <v>865</v>
      </c>
      <c r="B452" s="343" t="s">
        <v>866</v>
      </c>
      <c r="C452" s="489"/>
      <c r="D452" s="489"/>
      <c r="E452" s="487"/>
      <c r="F452" s="312" t="str">
        <f t="shared" ref="F452:F515" si="15">IF(LEN(A452)=3,"是",IF(B452&lt;&gt;"",IF(SUM(C452:D452)&lt;&gt;0,"是","否"),"是"))</f>
        <v>否</v>
      </c>
      <c r="G452" s="174" t="str">
        <f t="shared" ref="G452:G515" si="16">IF(LEN(A452)=3,"类",IF(LEN(A452)=5,"款","项"))</f>
        <v>项</v>
      </c>
    </row>
    <row r="453" ht="36" customHeight="1" spans="1:7">
      <c r="A453" s="488" t="s">
        <v>867</v>
      </c>
      <c r="B453" s="343" t="s">
        <v>868</v>
      </c>
      <c r="C453" s="489"/>
      <c r="D453" s="489"/>
      <c r="E453" s="487"/>
      <c r="F453" s="312" t="str">
        <f t="shared" si="15"/>
        <v>否</v>
      </c>
      <c r="G453" s="174" t="str">
        <f t="shared" si="16"/>
        <v>项</v>
      </c>
    </row>
    <row r="454" ht="36" customHeight="1" spans="1:7">
      <c r="A454" s="485" t="s">
        <v>869</v>
      </c>
      <c r="B454" s="339" t="s">
        <v>870</v>
      </c>
      <c r="C454" s="486"/>
      <c r="D454" s="486"/>
      <c r="E454" s="487"/>
      <c r="F454" s="312" t="str">
        <f t="shared" si="15"/>
        <v>否</v>
      </c>
      <c r="G454" s="174" t="str">
        <f t="shared" si="16"/>
        <v>款</v>
      </c>
    </row>
    <row r="455" ht="36" customHeight="1" spans="1:7">
      <c r="A455" s="488" t="s">
        <v>871</v>
      </c>
      <c r="B455" s="343" t="s">
        <v>872</v>
      </c>
      <c r="C455" s="489"/>
      <c r="D455" s="489"/>
      <c r="E455" s="487"/>
      <c r="F455" s="312" t="str">
        <f t="shared" si="15"/>
        <v>否</v>
      </c>
      <c r="G455" s="174" t="str">
        <f t="shared" si="16"/>
        <v>项</v>
      </c>
    </row>
    <row r="456" ht="36" customHeight="1" spans="1:7">
      <c r="A456" s="488" t="s">
        <v>873</v>
      </c>
      <c r="B456" s="343" t="s">
        <v>874</v>
      </c>
      <c r="C456" s="489"/>
      <c r="D456" s="489"/>
      <c r="E456" s="487"/>
      <c r="F456" s="312" t="str">
        <f t="shared" si="15"/>
        <v>否</v>
      </c>
      <c r="G456" s="174" t="str">
        <f t="shared" si="16"/>
        <v>项</v>
      </c>
    </row>
    <row r="457" ht="36" customHeight="1" spans="1:7">
      <c r="A457" s="488" t="s">
        <v>875</v>
      </c>
      <c r="B457" s="343" t="s">
        <v>876</v>
      </c>
      <c r="C457" s="489"/>
      <c r="D457" s="489"/>
      <c r="E457" s="487"/>
      <c r="F457" s="312" t="str">
        <f t="shared" si="15"/>
        <v>否</v>
      </c>
      <c r="G457" s="174" t="str">
        <f t="shared" si="16"/>
        <v>项</v>
      </c>
    </row>
    <row r="458" ht="36" customHeight="1" spans="1:7">
      <c r="A458" s="488" t="s">
        <v>877</v>
      </c>
      <c r="B458" s="343" t="s">
        <v>878</v>
      </c>
      <c r="C458" s="489"/>
      <c r="D458" s="489"/>
      <c r="E458" s="487"/>
      <c r="F458" s="312" t="str">
        <f t="shared" si="15"/>
        <v>否</v>
      </c>
      <c r="G458" s="174" t="str">
        <f t="shared" si="16"/>
        <v>项</v>
      </c>
    </row>
    <row r="459" ht="36" customHeight="1" spans="1:7">
      <c r="A459" s="485" t="s">
        <v>879</v>
      </c>
      <c r="B459" s="339" t="s">
        <v>880</v>
      </c>
      <c r="C459" s="486">
        <v>28</v>
      </c>
      <c r="D459" s="486"/>
      <c r="E459" s="487">
        <f>(D459-C459)/C459</f>
        <v>-1</v>
      </c>
      <c r="F459" s="312" t="str">
        <f t="shared" si="15"/>
        <v>是</v>
      </c>
      <c r="G459" s="174" t="str">
        <f t="shared" si="16"/>
        <v>款</v>
      </c>
    </row>
    <row r="460" ht="36" customHeight="1" spans="1:7">
      <c r="A460" s="488" t="s">
        <v>881</v>
      </c>
      <c r="B460" s="343" t="s">
        <v>827</v>
      </c>
      <c r="C460" s="489"/>
      <c r="D460" s="489"/>
      <c r="E460" s="487"/>
      <c r="F460" s="312" t="str">
        <f t="shared" si="15"/>
        <v>否</v>
      </c>
      <c r="G460" s="174" t="str">
        <f t="shared" si="16"/>
        <v>项</v>
      </c>
    </row>
    <row r="461" ht="36" customHeight="1" spans="1:7">
      <c r="A461" s="488" t="s">
        <v>882</v>
      </c>
      <c r="B461" s="343" t="s">
        <v>883</v>
      </c>
      <c r="C461" s="489">
        <v>28</v>
      </c>
      <c r="D461" s="489"/>
      <c r="E461" s="490">
        <f>(D461-C461)/C461</f>
        <v>-1</v>
      </c>
      <c r="F461" s="312" t="str">
        <f t="shared" si="15"/>
        <v>是</v>
      </c>
      <c r="G461" s="174" t="str">
        <f t="shared" si="16"/>
        <v>项</v>
      </c>
    </row>
    <row r="462" ht="36" customHeight="1" spans="1:7">
      <c r="A462" s="488" t="s">
        <v>884</v>
      </c>
      <c r="B462" s="343" t="s">
        <v>885</v>
      </c>
      <c r="C462" s="489"/>
      <c r="D462" s="489"/>
      <c r="E462" s="487"/>
      <c r="F462" s="312" t="str">
        <f t="shared" si="15"/>
        <v>否</v>
      </c>
      <c r="G462" s="174" t="str">
        <f t="shared" si="16"/>
        <v>项</v>
      </c>
    </row>
    <row r="463" ht="36" customHeight="1" spans="1:7">
      <c r="A463" s="488" t="s">
        <v>886</v>
      </c>
      <c r="B463" s="343" t="s">
        <v>887</v>
      </c>
      <c r="C463" s="489"/>
      <c r="D463" s="489"/>
      <c r="E463" s="487"/>
      <c r="F463" s="312" t="str">
        <f t="shared" si="15"/>
        <v>否</v>
      </c>
      <c r="G463" s="174" t="str">
        <f t="shared" si="16"/>
        <v>项</v>
      </c>
    </row>
    <row r="464" ht="36" customHeight="1" spans="1:7">
      <c r="A464" s="488" t="s">
        <v>888</v>
      </c>
      <c r="B464" s="343" t="s">
        <v>889</v>
      </c>
      <c r="C464" s="489"/>
      <c r="D464" s="489"/>
      <c r="E464" s="487"/>
      <c r="F464" s="312" t="str">
        <f t="shared" si="15"/>
        <v>否</v>
      </c>
      <c r="G464" s="174" t="str">
        <f t="shared" si="16"/>
        <v>项</v>
      </c>
    </row>
    <row r="465" ht="36" customHeight="1" spans="1:7">
      <c r="A465" s="488" t="s">
        <v>890</v>
      </c>
      <c r="B465" s="343" t="s">
        <v>891</v>
      </c>
      <c r="C465" s="489"/>
      <c r="D465" s="489"/>
      <c r="E465" s="487"/>
      <c r="F465" s="312" t="str">
        <f t="shared" si="15"/>
        <v>否</v>
      </c>
      <c r="G465" s="174" t="str">
        <f t="shared" si="16"/>
        <v>项</v>
      </c>
    </row>
    <row r="466" ht="36" customHeight="1" spans="1:7">
      <c r="A466" s="485" t="s">
        <v>892</v>
      </c>
      <c r="B466" s="339" t="s">
        <v>893</v>
      </c>
      <c r="C466" s="486"/>
      <c r="D466" s="486"/>
      <c r="E466" s="487"/>
      <c r="F466" s="312" t="str">
        <f t="shared" si="15"/>
        <v>否</v>
      </c>
      <c r="G466" s="174" t="str">
        <f t="shared" si="16"/>
        <v>款</v>
      </c>
    </row>
    <row r="467" ht="36" customHeight="1" spans="1:7">
      <c r="A467" s="488" t="s">
        <v>894</v>
      </c>
      <c r="B467" s="343" t="s">
        <v>895</v>
      </c>
      <c r="C467" s="489"/>
      <c r="D467" s="489"/>
      <c r="E467" s="490"/>
      <c r="F467" s="312" t="str">
        <f t="shared" si="15"/>
        <v>否</v>
      </c>
      <c r="G467" s="174" t="str">
        <f t="shared" si="16"/>
        <v>项</v>
      </c>
    </row>
    <row r="468" ht="36" customHeight="1" spans="1:7">
      <c r="A468" s="488" t="s">
        <v>896</v>
      </c>
      <c r="B468" s="343" t="s">
        <v>897</v>
      </c>
      <c r="C468" s="489"/>
      <c r="D468" s="489"/>
      <c r="E468" s="490"/>
      <c r="F468" s="312" t="str">
        <f t="shared" si="15"/>
        <v>否</v>
      </c>
      <c r="G468" s="174" t="str">
        <f t="shared" si="16"/>
        <v>项</v>
      </c>
    </row>
    <row r="469" ht="36" customHeight="1" spans="1:7">
      <c r="A469" s="488" t="s">
        <v>898</v>
      </c>
      <c r="B469" s="343" t="s">
        <v>899</v>
      </c>
      <c r="C469" s="489"/>
      <c r="D469" s="489"/>
      <c r="E469" s="490"/>
      <c r="F469" s="312" t="str">
        <f t="shared" si="15"/>
        <v>否</v>
      </c>
      <c r="G469" s="174" t="str">
        <f t="shared" si="16"/>
        <v>项</v>
      </c>
    </row>
    <row r="470" ht="36" customHeight="1" spans="1:7">
      <c r="A470" s="485" t="s">
        <v>900</v>
      </c>
      <c r="B470" s="339" t="s">
        <v>901</v>
      </c>
      <c r="C470" s="486"/>
      <c r="D470" s="486"/>
      <c r="E470" s="487"/>
      <c r="F470" s="312" t="str">
        <f t="shared" si="15"/>
        <v>否</v>
      </c>
      <c r="G470" s="174" t="str">
        <f t="shared" si="16"/>
        <v>款</v>
      </c>
    </row>
    <row r="471" ht="36" customHeight="1" spans="1:7">
      <c r="A471" s="488" t="s">
        <v>902</v>
      </c>
      <c r="B471" s="343" t="s">
        <v>903</v>
      </c>
      <c r="C471" s="489"/>
      <c r="D471" s="489"/>
      <c r="E471" s="490"/>
      <c r="F471" s="312" t="str">
        <f t="shared" si="15"/>
        <v>否</v>
      </c>
      <c r="G471" s="174" t="str">
        <f t="shared" si="16"/>
        <v>项</v>
      </c>
    </row>
    <row r="472" ht="36" customHeight="1" spans="1:7">
      <c r="A472" s="488" t="s">
        <v>904</v>
      </c>
      <c r="B472" s="343" t="s">
        <v>905</v>
      </c>
      <c r="C472" s="489"/>
      <c r="D472" s="489"/>
      <c r="E472" s="490"/>
      <c r="F472" s="312" t="str">
        <f t="shared" si="15"/>
        <v>否</v>
      </c>
      <c r="G472" s="174" t="str">
        <f t="shared" si="16"/>
        <v>项</v>
      </c>
    </row>
    <row r="473" ht="36" customHeight="1" spans="1:7">
      <c r="A473" s="488" t="s">
        <v>906</v>
      </c>
      <c r="B473" s="343" t="s">
        <v>907</v>
      </c>
      <c r="C473" s="489"/>
      <c r="D473" s="489"/>
      <c r="E473" s="490"/>
      <c r="F473" s="312" t="str">
        <f t="shared" si="15"/>
        <v>否</v>
      </c>
      <c r="G473" s="174" t="str">
        <f t="shared" si="16"/>
        <v>项</v>
      </c>
    </row>
    <row r="474" ht="36" customHeight="1" spans="1:7">
      <c r="A474" s="485" t="s">
        <v>908</v>
      </c>
      <c r="B474" s="339" t="s">
        <v>909</v>
      </c>
      <c r="C474" s="486"/>
      <c r="D474" s="486"/>
      <c r="E474" s="487"/>
      <c r="F474" s="312" t="str">
        <f t="shared" si="15"/>
        <v>否</v>
      </c>
      <c r="G474" s="174" t="str">
        <f t="shared" si="16"/>
        <v>款</v>
      </c>
    </row>
    <row r="475" ht="36" customHeight="1" spans="1:7">
      <c r="A475" s="488" t="s">
        <v>910</v>
      </c>
      <c r="B475" s="343" t="s">
        <v>911</v>
      </c>
      <c r="C475" s="489"/>
      <c r="D475" s="489"/>
      <c r="E475" s="490"/>
      <c r="F475" s="312" t="str">
        <f t="shared" si="15"/>
        <v>否</v>
      </c>
      <c r="G475" s="174" t="str">
        <f t="shared" si="16"/>
        <v>项</v>
      </c>
    </row>
    <row r="476" ht="36" customHeight="1" spans="1:7">
      <c r="A476" s="488" t="s">
        <v>912</v>
      </c>
      <c r="B476" s="343" t="s">
        <v>913</v>
      </c>
      <c r="C476" s="489"/>
      <c r="D476" s="489"/>
      <c r="E476" s="490"/>
      <c r="F476" s="312" t="str">
        <f t="shared" si="15"/>
        <v>否</v>
      </c>
      <c r="G476" s="174" t="str">
        <f t="shared" si="16"/>
        <v>项</v>
      </c>
    </row>
    <row r="477" ht="36" customHeight="1" spans="1:7">
      <c r="A477" s="488" t="s">
        <v>914</v>
      </c>
      <c r="B477" s="343" t="s">
        <v>915</v>
      </c>
      <c r="C477" s="489"/>
      <c r="D477" s="489"/>
      <c r="E477" s="490"/>
      <c r="F477" s="312" t="str">
        <f t="shared" si="15"/>
        <v>否</v>
      </c>
      <c r="G477" s="174" t="str">
        <f t="shared" si="16"/>
        <v>项</v>
      </c>
    </row>
    <row r="478" ht="36" customHeight="1" spans="1:7">
      <c r="A478" s="488" t="s">
        <v>916</v>
      </c>
      <c r="B478" s="343" t="s">
        <v>917</v>
      </c>
      <c r="C478" s="489"/>
      <c r="D478" s="489"/>
      <c r="E478" s="490"/>
      <c r="F478" s="312" t="str">
        <f t="shared" si="15"/>
        <v>否</v>
      </c>
      <c r="G478" s="174" t="str">
        <f t="shared" si="16"/>
        <v>项</v>
      </c>
    </row>
    <row r="479" ht="36" customHeight="1" spans="1:8">
      <c r="A479" s="485" t="s">
        <v>918</v>
      </c>
      <c r="B479" s="494" t="s">
        <v>525</v>
      </c>
      <c r="C479" s="495"/>
      <c r="D479" s="495"/>
      <c r="E479" s="487"/>
      <c r="F479" s="312" t="str">
        <f t="shared" si="15"/>
        <v>否</v>
      </c>
      <c r="G479" s="174" t="str">
        <f t="shared" si="16"/>
        <v>项</v>
      </c>
      <c r="H479" s="496"/>
    </row>
    <row r="480" ht="36" customHeight="1" spans="1:7">
      <c r="A480" s="485" t="s">
        <v>83</v>
      </c>
      <c r="B480" s="339" t="s">
        <v>84</v>
      </c>
      <c r="C480" s="486">
        <f>C481+C497+C505+C516+C525+C535</f>
        <v>88</v>
      </c>
      <c r="D480" s="486">
        <f>D481+D497+D505+D516+D525+D535</f>
        <v>60</v>
      </c>
      <c r="E480" s="487">
        <f>(D480-C480)/C480</f>
        <v>-0.318181818181818</v>
      </c>
      <c r="F480" s="312" t="str">
        <f t="shared" si="15"/>
        <v>是</v>
      </c>
      <c r="G480" s="174" t="str">
        <f t="shared" si="16"/>
        <v>类</v>
      </c>
    </row>
    <row r="481" ht="36" customHeight="1" spans="1:7">
      <c r="A481" s="485" t="s">
        <v>919</v>
      </c>
      <c r="B481" s="339" t="s">
        <v>920</v>
      </c>
      <c r="C481" s="486">
        <v>88</v>
      </c>
      <c r="D481" s="486">
        <v>30</v>
      </c>
      <c r="E481" s="487">
        <f>(D481-C481)/C481</f>
        <v>-0.659090909090909</v>
      </c>
      <c r="F481" s="312" t="str">
        <f t="shared" si="15"/>
        <v>是</v>
      </c>
      <c r="G481" s="174" t="str">
        <f t="shared" si="16"/>
        <v>款</v>
      </c>
    </row>
    <row r="482" ht="36" customHeight="1" spans="1:7">
      <c r="A482" s="488" t="s">
        <v>921</v>
      </c>
      <c r="B482" s="343" t="s">
        <v>143</v>
      </c>
      <c r="C482" s="489"/>
      <c r="D482" s="489"/>
      <c r="E482" s="487"/>
      <c r="F482" s="312" t="str">
        <f t="shared" si="15"/>
        <v>否</v>
      </c>
      <c r="G482" s="174" t="str">
        <f t="shared" si="16"/>
        <v>项</v>
      </c>
    </row>
    <row r="483" ht="36" customHeight="1" spans="1:7">
      <c r="A483" s="488" t="s">
        <v>922</v>
      </c>
      <c r="B483" s="343" t="s">
        <v>145</v>
      </c>
      <c r="C483" s="489">
        <v>8</v>
      </c>
      <c r="D483" s="489"/>
      <c r="E483" s="490">
        <f>(D483-C483)/C483</f>
        <v>-1</v>
      </c>
      <c r="F483" s="312" t="str">
        <f t="shared" si="15"/>
        <v>是</v>
      </c>
      <c r="G483" s="174" t="str">
        <f t="shared" si="16"/>
        <v>项</v>
      </c>
    </row>
    <row r="484" ht="36" customHeight="1" spans="1:7">
      <c r="A484" s="488" t="s">
        <v>923</v>
      </c>
      <c r="B484" s="343" t="s">
        <v>147</v>
      </c>
      <c r="C484" s="489"/>
      <c r="D484" s="489"/>
      <c r="E484" s="487"/>
      <c r="F484" s="312" t="str">
        <f t="shared" si="15"/>
        <v>否</v>
      </c>
      <c r="G484" s="174" t="str">
        <f t="shared" si="16"/>
        <v>项</v>
      </c>
    </row>
    <row r="485" ht="36" customHeight="1" spans="1:7">
      <c r="A485" s="488" t="s">
        <v>924</v>
      </c>
      <c r="B485" s="343" t="s">
        <v>925</v>
      </c>
      <c r="C485" s="489"/>
      <c r="D485" s="489"/>
      <c r="E485" s="487"/>
      <c r="F485" s="312" t="str">
        <f t="shared" si="15"/>
        <v>否</v>
      </c>
      <c r="G485" s="174" t="str">
        <f t="shared" si="16"/>
        <v>项</v>
      </c>
    </row>
    <row r="486" ht="36" customHeight="1" spans="1:7">
      <c r="A486" s="488" t="s">
        <v>926</v>
      </c>
      <c r="B486" s="343" t="s">
        <v>927</v>
      </c>
      <c r="C486" s="489"/>
      <c r="D486" s="489"/>
      <c r="E486" s="487"/>
      <c r="F486" s="312" t="str">
        <f t="shared" si="15"/>
        <v>否</v>
      </c>
      <c r="G486" s="174" t="str">
        <f t="shared" si="16"/>
        <v>项</v>
      </c>
    </row>
    <row r="487" ht="36" customHeight="1" spans="1:7">
      <c r="A487" s="488" t="s">
        <v>928</v>
      </c>
      <c r="B487" s="343" t="s">
        <v>929</v>
      </c>
      <c r="C487" s="489"/>
      <c r="D487" s="489"/>
      <c r="E487" s="487"/>
      <c r="F487" s="312" t="str">
        <f t="shared" si="15"/>
        <v>否</v>
      </c>
      <c r="G487" s="174" t="str">
        <f t="shared" si="16"/>
        <v>项</v>
      </c>
    </row>
    <row r="488" ht="36" customHeight="1" spans="1:7">
      <c r="A488" s="488" t="s">
        <v>930</v>
      </c>
      <c r="B488" s="343" t="s">
        <v>931</v>
      </c>
      <c r="C488" s="489"/>
      <c r="D488" s="489"/>
      <c r="E488" s="487"/>
      <c r="F488" s="312" t="str">
        <f t="shared" si="15"/>
        <v>否</v>
      </c>
      <c r="G488" s="174" t="str">
        <f t="shared" si="16"/>
        <v>项</v>
      </c>
    </row>
    <row r="489" ht="36" customHeight="1" spans="1:7">
      <c r="A489" s="488" t="s">
        <v>932</v>
      </c>
      <c r="B489" s="343" t="s">
        <v>933</v>
      </c>
      <c r="C489" s="489"/>
      <c r="D489" s="489"/>
      <c r="E489" s="487"/>
      <c r="F489" s="312" t="str">
        <f t="shared" si="15"/>
        <v>否</v>
      </c>
      <c r="G489" s="174" t="str">
        <f t="shared" si="16"/>
        <v>项</v>
      </c>
    </row>
    <row r="490" ht="36" customHeight="1" spans="1:7">
      <c r="A490" s="488" t="s">
        <v>934</v>
      </c>
      <c r="B490" s="343" t="s">
        <v>935</v>
      </c>
      <c r="C490" s="489">
        <v>29</v>
      </c>
      <c r="D490" s="489"/>
      <c r="E490" s="490">
        <f>(D490-C490)/C490</f>
        <v>-1</v>
      </c>
      <c r="F490" s="312" t="str">
        <f t="shared" si="15"/>
        <v>是</v>
      </c>
      <c r="G490" s="174" t="str">
        <f t="shared" si="16"/>
        <v>项</v>
      </c>
    </row>
    <row r="491" ht="36" customHeight="1" spans="1:7">
      <c r="A491" s="488" t="s">
        <v>936</v>
      </c>
      <c r="B491" s="343" t="s">
        <v>937</v>
      </c>
      <c r="C491" s="489"/>
      <c r="D491" s="489"/>
      <c r="E491" s="487"/>
      <c r="F491" s="312" t="str">
        <f t="shared" si="15"/>
        <v>否</v>
      </c>
      <c r="G491" s="174" t="str">
        <f t="shared" si="16"/>
        <v>项</v>
      </c>
    </row>
    <row r="492" ht="36" customHeight="1" spans="1:7">
      <c r="A492" s="488" t="s">
        <v>938</v>
      </c>
      <c r="B492" s="343" t="s">
        <v>939</v>
      </c>
      <c r="C492" s="489"/>
      <c r="D492" s="489"/>
      <c r="E492" s="487"/>
      <c r="F492" s="312" t="str">
        <f t="shared" si="15"/>
        <v>否</v>
      </c>
      <c r="G492" s="174" t="str">
        <f t="shared" si="16"/>
        <v>项</v>
      </c>
    </row>
    <row r="493" ht="36" customHeight="1" spans="1:7">
      <c r="A493" s="488" t="s">
        <v>940</v>
      </c>
      <c r="B493" s="343" t="s">
        <v>941</v>
      </c>
      <c r="C493" s="489"/>
      <c r="D493" s="489"/>
      <c r="E493" s="487"/>
      <c r="F493" s="312" t="str">
        <f t="shared" si="15"/>
        <v>否</v>
      </c>
      <c r="G493" s="174" t="str">
        <f t="shared" si="16"/>
        <v>项</v>
      </c>
    </row>
    <row r="494" ht="36" customHeight="1" spans="1:7">
      <c r="A494" s="488" t="s">
        <v>942</v>
      </c>
      <c r="B494" s="343" t="s">
        <v>943</v>
      </c>
      <c r="C494" s="489"/>
      <c r="D494" s="489"/>
      <c r="E494" s="487"/>
      <c r="F494" s="312" t="str">
        <f t="shared" si="15"/>
        <v>否</v>
      </c>
      <c r="G494" s="174" t="str">
        <f t="shared" si="16"/>
        <v>项</v>
      </c>
    </row>
    <row r="495" ht="36" customHeight="1" spans="1:7">
      <c r="A495" s="488" t="s">
        <v>944</v>
      </c>
      <c r="B495" s="343" t="s">
        <v>945</v>
      </c>
      <c r="C495" s="489"/>
      <c r="D495" s="489">
        <v>30</v>
      </c>
      <c r="E495" s="487"/>
      <c r="F495" s="312" t="str">
        <f t="shared" si="15"/>
        <v>是</v>
      </c>
      <c r="G495" s="174" t="str">
        <f t="shared" si="16"/>
        <v>项</v>
      </c>
    </row>
    <row r="496" ht="36" customHeight="1" spans="1:7">
      <c r="A496" s="488" t="s">
        <v>946</v>
      </c>
      <c r="B496" s="343" t="s">
        <v>947</v>
      </c>
      <c r="C496" s="489">
        <v>51</v>
      </c>
      <c r="D496" s="489"/>
      <c r="E496" s="490">
        <f>(D496-C496)/C496</f>
        <v>-1</v>
      </c>
      <c r="F496" s="312" t="str">
        <f t="shared" si="15"/>
        <v>是</v>
      </c>
      <c r="G496" s="174" t="str">
        <f t="shared" si="16"/>
        <v>项</v>
      </c>
    </row>
    <row r="497" ht="36" customHeight="1" spans="1:7">
      <c r="A497" s="485" t="s">
        <v>948</v>
      </c>
      <c r="B497" s="339" t="s">
        <v>949</v>
      </c>
      <c r="C497" s="486"/>
      <c r="D497" s="486"/>
      <c r="E497" s="487"/>
      <c r="F497" s="312" t="str">
        <f t="shared" si="15"/>
        <v>否</v>
      </c>
      <c r="G497" s="174" t="str">
        <f t="shared" si="16"/>
        <v>款</v>
      </c>
    </row>
    <row r="498" ht="36" customHeight="1" spans="1:7">
      <c r="A498" s="488" t="s">
        <v>950</v>
      </c>
      <c r="B498" s="343" t="s">
        <v>143</v>
      </c>
      <c r="C498" s="489"/>
      <c r="D498" s="489"/>
      <c r="E498" s="487"/>
      <c r="F498" s="312" t="str">
        <f t="shared" si="15"/>
        <v>否</v>
      </c>
      <c r="G498" s="174" t="str">
        <f t="shared" si="16"/>
        <v>项</v>
      </c>
    </row>
    <row r="499" ht="36" customHeight="1" spans="1:7">
      <c r="A499" s="488" t="s">
        <v>951</v>
      </c>
      <c r="B499" s="343" t="s">
        <v>145</v>
      </c>
      <c r="C499" s="489"/>
      <c r="D499" s="489"/>
      <c r="E499" s="487"/>
      <c r="F499" s="312" t="str">
        <f t="shared" si="15"/>
        <v>否</v>
      </c>
      <c r="G499" s="174" t="str">
        <f t="shared" si="16"/>
        <v>项</v>
      </c>
    </row>
    <row r="500" ht="36" customHeight="1" spans="1:7">
      <c r="A500" s="488" t="s">
        <v>952</v>
      </c>
      <c r="B500" s="343" t="s">
        <v>147</v>
      </c>
      <c r="C500" s="489"/>
      <c r="D500" s="489"/>
      <c r="E500" s="487"/>
      <c r="F500" s="312" t="str">
        <f t="shared" si="15"/>
        <v>否</v>
      </c>
      <c r="G500" s="174" t="str">
        <f t="shared" si="16"/>
        <v>项</v>
      </c>
    </row>
    <row r="501" ht="36" customHeight="1" spans="1:7">
      <c r="A501" s="488" t="s">
        <v>953</v>
      </c>
      <c r="B501" s="343" t="s">
        <v>954</v>
      </c>
      <c r="C501" s="489"/>
      <c r="D501" s="489"/>
      <c r="E501" s="487"/>
      <c r="F501" s="312" t="str">
        <f t="shared" si="15"/>
        <v>否</v>
      </c>
      <c r="G501" s="174" t="str">
        <f t="shared" si="16"/>
        <v>项</v>
      </c>
    </row>
    <row r="502" ht="36" customHeight="1" spans="1:7">
      <c r="A502" s="488" t="s">
        <v>955</v>
      </c>
      <c r="B502" s="343" t="s">
        <v>956</v>
      </c>
      <c r="C502" s="489"/>
      <c r="D502" s="489"/>
      <c r="E502" s="487"/>
      <c r="F502" s="312" t="str">
        <f t="shared" si="15"/>
        <v>否</v>
      </c>
      <c r="G502" s="174" t="str">
        <f t="shared" si="16"/>
        <v>项</v>
      </c>
    </row>
    <row r="503" ht="36" customHeight="1" spans="1:7">
      <c r="A503" s="488" t="s">
        <v>957</v>
      </c>
      <c r="B503" s="343" t="s">
        <v>958</v>
      </c>
      <c r="C503" s="489"/>
      <c r="D503" s="489"/>
      <c r="E503" s="487"/>
      <c r="F503" s="312" t="str">
        <f t="shared" si="15"/>
        <v>否</v>
      </c>
      <c r="G503" s="174" t="str">
        <f t="shared" si="16"/>
        <v>项</v>
      </c>
    </row>
    <row r="504" ht="36" customHeight="1" spans="1:7">
      <c r="A504" s="488" t="s">
        <v>959</v>
      </c>
      <c r="B504" s="343" t="s">
        <v>960</v>
      </c>
      <c r="C504" s="489"/>
      <c r="D504" s="489"/>
      <c r="E504" s="487"/>
      <c r="F504" s="312" t="str">
        <f t="shared" si="15"/>
        <v>否</v>
      </c>
      <c r="G504" s="174" t="str">
        <f t="shared" si="16"/>
        <v>项</v>
      </c>
    </row>
    <row r="505" ht="36" customHeight="1" spans="1:7">
      <c r="A505" s="485" t="s">
        <v>961</v>
      </c>
      <c r="B505" s="339" t="s">
        <v>962</v>
      </c>
      <c r="C505" s="486"/>
      <c r="D505" s="486"/>
      <c r="E505" s="487"/>
      <c r="F505" s="312" t="str">
        <f t="shared" si="15"/>
        <v>否</v>
      </c>
      <c r="G505" s="174" t="str">
        <f t="shared" si="16"/>
        <v>款</v>
      </c>
    </row>
    <row r="506" ht="36" customHeight="1" spans="1:7">
      <c r="A506" s="488" t="s">
        <v>963</v>
      </c>
      <c r="B506" s="343" t="s">
        <v>143</v>
      </c>
      <c r="C506" s="489"/>
      <c r="D506" s="489"/>
      <c r="E506" s="487"/>
      <c r="F506" s="312" t="str">
        <f t="shared" si="15"/>
        <v>否</v>
      </c>
      <c r="G506" s="174" t="str">
        <f t="shared" si="16"/>
        <v>项</v>
      </c>
    </row>
    <row r="507" ht="36" customHeight="1" spans="1:7">
      <c r="A507" s="488" t="s">
        <v>964</v>
      </c>
      <c r="B507" s="343" t="s">
        <v>145</v>
      </c>
      <c r="C507" s="489"/>
      <c r="D507" s="489"/>
      <c r="E507" s="487"/>
      <c r="F507" s="312" t="str">
        <f t="shared" si="15"/>
        <v>否</v>
      </c>
      <c r="G507" s="174" t="str">
        <f t="shared" si="16"/>
        <v>项</v>
      </c>
    </row>
    <row r="508" ht="36" customHeight="1" spans="1:7">
      <c r="A508" s="488" t="s">
        <v>965</v>
      </c>
      <c r="B508" s="343" t="s">
        <v>147</v>
      </c>
      <c r="C508" s="489"/>
      <c r="D508" s="489"/>
      <c r="E508" s="487"/>
      <c r="F508" s="312" t="str">
        <f t="shared" si="15"/>
        <v>否</v>
      </c>
      <c r="G508" s="174" t="str">
        <f t="shared" si="16"/>
        <v>项</v>
      </c>
    </row>
    <row r="509" ht="36" customHeight="1" spans="1:7">
      <c r="A509" s="488" t="s">
        <v>966</v>
      </c>
      <c r="B509" s="343" t="s">
        <v>967</v>
      </c>
      <c r="C509" s="489"/>
      <c r="D509" s="489"/>
      <c r="E509" s="487"/>
      <c r="F509" s="312" t="str">
        <f t="shared" si="15"/>
        <v>否</v>
      </c>
      <c r="G509" s="174" t="str">
        <f t="shared" si="16"/>
        <v>项</v>
      </c>
    </row>
    <row r="510" ht="36" customHeight="1" spans="1:7">
      <c r="A510" s="488" t="s">
        <v>968</v>
      </c>
      <c r="B510" s="343" t="s">
        <v>969</v>
      </c>
      <c r="C510" s="489"/>
      <c r="D510" s="489"/>
      <c r="E510" s="487"/>
      <c r="F510" s="312" t="str">
        <f t="shared" si="15"/>
        <v>否</v>
      </c>
      <c r="G510" s="174" t="str">
        <f t="shared" si="16"/>
        <v>项</v>
      </c>
    </row>
    <row r="511" ht="36" customHeight="1" spans="1:7">
      <c r="A511" s="488" t="s">
        <v>970</v>
      </c>
      <c r="B511" s="343" t="s">
        <v>971</v>
      </c>
      <c r="C511" s="489"/>
      <c r="D511" s="489"/>
      <c r="E511" s="487"/>
      <c r="F511" s="312" t="str">
        <f t="shared" si="15"/>
        <v>否</v>
      </c>
      <c r="G511" s="174" t="str">
        <f t="shared" si="16"/>
        <v>项</v>
      </c>
    </row>
    <row r="512" ht="36" customHeight="1" spans="1:7">
      <c r="A512" s="488" t="s">
        <v>972</v>
      </c>
      <c r="B512" s="343" t="s">
        <v>973</v>
      </c>
      <c r="C512" s="489"/>
      <c r="D512" s="489"/>
      <c r="E512" s="487"/>
      <c r="F512" s="312" t="str">
        <f t="shared" si="15"/>
        <v>否</v>
      </c>
      <c r="G512" s="174" t="str">
        <f t="shared" si="16"/>
        <v>项</v>
      </c>
    </row>
    <row r="513" ht="36" customHeight="1" spans="1:7">
      <c r="A513" s="488" t="s">
        <v>974</v>
      </c>
      <c r="B513" s="343" t="s">
        <v>975</v>
      </c>
      <c r="C513" s="489"/>
      <c r="D513" s="489"/>
      <c r="E513" s="487"/>
      <c r="F513" s="312" t="str">
        <f t="shared" si="15"/>
        <v>否</v>
      </c>
      <c r="G513" s="174" t="str">
        <f t="shared" si="16"/>
        <v>项</v>
      </c>
    </row>
    <row r="514" ht="36" customHeight="1" spans="1:7">
      <c r="A514" s="488" t="s">
        <v>976</v>
      </c>
      <c r="B514" s="343" t="s">
        <v>977</v>
      </c>
      <c r="C514" s="489"/>
      <c r="D514" s="489"/>
      <c r="E514" s="487"/>
      <c r="F514" s="312" t="str">
        <f t="shared" si="15"/>
        <v>否</v>
      </c>
      <c r="G514" s="174" t="str">
        <f t="shared" si="16"/>
        <v>项</v>
      </c>
    </row>
    <row r="515" ht="36" customHeight="1" spans="1:7">
      <c r="A515" s="488" t="s">
        <v>978</v>
      </c>
      <c r="B515" s="343" t="s">
        <v>979</v>
      </c>
      <c r="C515" s="489"/>
      <c r="D515" s="489"/>
      <c r="E515" s="487"/>
      <c r="F515" s="312" t="str">
        <f t="shared" si="15"/>
        <v>否</v>
      </c>
      <c r="G515" s="174" t="str">
        <f t="shared" si="16"/>
        <v>项</v>
      </c>
    </row>
    <row r="516" ht="36" customHeight="1" spans="1:7">
      <c r="A516" s="485" t="s">
        <v>980</v>
      </c>
      <c r="B516" s="339" t="s">
        <v>981</v>
      </c>
      <c r="C516" s="486"/>
      <c r="D516" s="486"/>
      <c r="E516" s="487"/>
      <c r="F516" s="312" t="str">
        <f t="shared" ref="F516:F579" si="17">IF(LEN(A516)=3,"是",IF(B516&lt;&gt;"",IF(SUM(C516:D516)&lt;&gt;0,"是","否"),"是"))</f>
        <v>否</v>
      </c>
      <c r="G516" s="174" t="str">
        <f t="shared" ref="G516:G579" si="18">IF(LEN(A516)=3,"类",IF(LEN(A516)=5,"款","项"))</f>
        <v>款</v>
      </c>
    </row>
    <row r="517" ht="36" customHeight="1" spans="1:7">
      <c r="A517" s="488" t="s">
        <v>982</v>
      </c>
      <c r="B517" s="343" t="s">
        <v>143</v>
      </c>
      <c r="C517" s="489"/>
      <c r="D517" s="489"/>
      <c r="E517" s="487"/>
      <c r="F517" s="312" t="str">
        <f t="shared" si="17"/>
        <v>否</v>
      </c>
      <c r="G517" s="174" t="str">
        <f t="shared" si="18"/>
        <v>项</v>
      </c>
    </row>
    <row r="518" ht="36" customHeight="1" spans="1:7">
      <c r="A518" s="488" t="s">
        <v>983</v>
      </c>
      <c r="B518" s="343" t="s">
        <v>145</v>
      </c>
      <c r="C518" s="489"/>
      <c r="D518" s="489"/>
      <c r="E518" s="487"/>
      <c r="F518" s="312" t="str">
        <f t="shared" si="17"/>
        <v>否</v>
      </c>
      <c r="G518" s="174" t="str">
        <f t="shared" si="18"/>
        <v>项</v>
      </c>
    </row>
    <row r="519" ht="36" customHeight="1" spans="1:7">
      <c r="A519" s="488" t="s">
        <v>984</v>
      </c>
      <c r="B519" s="343" t="s">
        <v>147</v>
      </c>
      <c r="C519" s="489"/>
      <c r="D519" s="489"/>
      <c r="E519" s="487"/>
      <c r="F519" s="312" t="str">
        <f t="shared" si="17"/>
        <v>否</v>
      </c>
      <c r="G519" s="174" t="str">
        <f t="shared" si="18"/>
        <v>项</v>
      </c>
    </row>
    <row r="520" ht="36" customHeight="1" spans="1:7">
      <c r="A520" s="488" t="s">
        <v>985</v>
      </c>
      <c r="B520" s="343" t="s">
        <v>986</v>
      </c>
      <c r="C520" s="489"/>
      <c r="D520" s="489"/>
      <c r="E520" s="487"/>
      <c r="F520" s="312" t="str">
        <f t="shared" si="17"/>
        <v>否</v>
      </c>
      <c r="G520" s="174" t="str">
        <f t="shared" si="18"/>
        <v>项</v>
      </c>
    </row>
    <row r="521" ht="36" customHeight="1" spans="1:7">
      <c r="A521" s="488" t="s">
        <v>987</v>
      </c>
      <c r="B521" s="343" t="s">
        <v>988</v>
      </c>
      <c r="C521" s="489"/>
      <c r="D521" s="489"/>
      <c r="E521" s="487"/>
      <c r="F521" s="312" t="str">
        <f t="shared" si="17"/>
        <v>否</v>
      </c>
      <c r="G521" s="174" t="str">
        <f t="shared" si="18"/>
        <v>项</v>
      </c>
    </row>
    <row r="522" ht="36" customHeight="1" spans="1:7">
      <c r="A522" s="488" t="s">
        <v>989</v>
      </c>
      <c r="B522" s="343" t="s">
        <v>990</v>
      </c>
      <c r="C522" s="489"/>
      <c r="D522" s="489"/>
      <c r="E522" s="487"/>
      <c r="F522" s="312" t="str">
        <f t="shared" si="17"/>
        <v>否</v>
      </c>
      <c r="G522" s="174" t="str">
        <f t="shared" si="18"/>
        <v>项</v>
      </c>
    </row>
    <row r="523" ht="36" customHeight="1" spans="1:7">
      <c r="A523" s="488" t="s">
        <v>991</v>
      </c>
      <c r="B523" s="343" t="s">
        <v>992</v>
      </c>
      <c r="C523" s="489"/>
      <c r="D523" s="489"/>
      <c r="E523" s="487"/>
      <c r="F523" s="312" t="str">
        <f t="shared" si="17"/>
        <v>否</v>
      </c>
      <c r="G523" s="174" t="str">
        <f t="shared" si="18"/>
        <v>项</v>
      </c>
    </row>
    <row r="524" ht="36" customHeight="1" spans="1:7">
      <c r="A524" s="488" t="s">
        <v>993</v>
      </c>
      <c r="B524" s="343" t="s">
        <v>994</v>
      </c>
      <c r="C524" s="489"/>
      <c r="D524" s="489"/>
      <c r="E524" s="487"/>
      <c r="F524" s="312" t="str">
        <f t="shared" si="17"/>
        <v>否</v>
      </c>
      <c r="G524" s="174" t="str">
        <f t="shared" si="18"/>
        <v>项</v>
      </c>
    </row>
    <row r="525" ht="36" customHeight="1" spans="1:7">
      <c r="A525" s="485" t="s">
        <v>995</v>
      </c>
      <c r="B525" s="339" t="s">
        <v>996</v>
      </c>
      <c r="C525" s="486"/>
      <c r="D525" s="486"/>
      <c r="E525" s="487"/>
      <c r="F525" s="312" t="str">
        <f t="shared" si="17"/>
        <v>否</v>
      </c>
      <c r="G525" s="174" t="str">
        <f t="shared" si="18"/>
        <v>款</v>
      </c>
    </row>
    <row r="526" ht="36" customHeight="1" spans="1:7">
      <c r="A526" s="488" t="s">
        <v>997</v>
      </c>
      <c r="B526" s="343" t="s">
        <v>143</v>
      </c>
      <c r="C526" s="489"/>
      <c r="D526" s="489"/>
      <c r="E526" s="487"/>
      <c r="F526" s="312" t="str">
        <f t="shared" si="17"/>
        <v>否</v>
      </c>
      <c r="G526" s="174" t="str">
        <f t="shared" si="18"/>
        <v>项</v>
      </c>
    </row>
    <row r="527" ht="36" customHeight="1" spans="1:7">
      <c r="A527" s="488" t="s">
        <v>998</v>
      </c>
      <c r="B527" s="343" t="s">
        <v>145</v>
      </c>
      <c r="C527" s="489"/>
      <c r="D527" s="489"/>
      <c r="E527" s="487"/>
      <c r="F527" s="312" t="str">
        <f t="shared" si="17"/>
        <v>否</v>
      </c>
      <c r="G527" s="174" t="str">
        <f t="shared" si="18"/>
        <v>项</v>
      </c>
    </row>
    <row r="528" ht="36" customHeight="1" spans="1:7">
      <c r="A528" s="488" t="s">
        <v>999</v>
      </c>
      <c r="B528" s="343" t="s">
        <v>147</v>
      </c>
      <c r="C528" s="489"/>
      <c r="D528" s="489"/>
      <c r="E528" s="487"/>
      <c r="F528" s="312" t="str">
        <f t="shared" si="17"/>
        <v>否</v>
      </c>
      <c r="G528" s="174" t="str">
        <f t="shared" si="18"/>
        <v>项</v>
      </c>
    </row>
    <row r="529" ht="36" customHeight="1" spans="1:7">
      <c r="A529" s="488" t="s">
        <v>1000</v>
      </c>
      <c r="B529" s="343" t="s">
        <v>1001</v>
      </c>
      <c r="C529" s="489"/>
      <c r="D529" s="489"/>
      <c r="E529" s="487"/>
      <c r="F529" s="312" t="str">
        <f t="shared" si="17"/>
        <v>否</v>
      </c>
      <c r="G529" s="174" t="str">
        <f t="shared" si="18"/>
        <v>项</v>
      </c>
    </row>
    <row r="530" ht="36" customHeight="1" spans="1:7">
      <c r="A530" s="488" t="s">
        <v>1002</v>
      </c>
      <c r="B530" s="343" t="s">
        <v>1003</v>
      </c>
      <c r="C530" s="489"/>
      <c r="D530" s="489"/>
      <c r="E530" s="487"/>
      <c r="F530" s="312" t="str">
        <f t="shared" si="17"/>
        <v>否</v>
      </c>
      <c r="G530" s="174" t="str">
        <f t="shared" si="18"/>
        <v>项</v>
      </c>
    </row>
    <row r="531" ht="36" customHeight="1" spans="1:7">
      <c r="A531" s="488" t="s">
        <v>1004</v>
      </c>
      <c r="B531" s="343" t="s">
        <v>1005</v>
      </c>
      <c r="C531" s="489"/>
      <c r="D531" s="489"/>
      <c r="E531" s="487"/>
      <c r="F531" s="312" t="str">
        <f t="shared" si="17"/>
        <v>否</v>
      </c>
      <c r="G531" s="174" t="str">
        <f t="shared" si="18"/>
        <v>项</v>
      </c>
    </row>
    <row r="532" ht="36" customHeight="1" spans="1:7">
      <c r="A532" s="501" t="s">
        <v>1006</v>
      </c>
      <c r="B532" s="343" t="s">
        <v>1007</v>
      </c>
      <c r="C532" s="489"/>
      <c r="D532" s="489"/>
      <c r="E532" s="487"/>
      <c r="F532" s="312" t="str">
        <f t="shared" si="17"/>
        <v>否</v>
      </c>
      <c r="G532" s="174" t="str">
        <f t="shared" si="18"/>
        <v>项</v>
      </c>
    </row>
    <row r="533" ht="36" customHeight="1" spans="1:7">
      <c r="A533" s="501" t="s">
        <v>1008</v>
      </c>
      <c r="B533" s="343" t="s">
        <v>1009</v>
      </c>
      <c r="C533" s="489"/>
      <c r="D533" s="489"/>
      <c r="E533" s="487"/>
      <c r="F533" s="312" t="str">
        <f t="shared" si="17"/>
        <v>否</v>
      </c>
      <c r="G533" s="174" t="str">
        <f t="shared" si="18"/>
        <v>项</v>
      </c>
    </row>
    <row r="534" ht="36" customHeight="1" spans="1:7">
      <c r="A534" s="488" t="s">
        <v>1010</v>
      </c>
      <c r="B534" s="343" t="s">
        <v>1011</v>
      </c>
      <c r="C534" s="489"/>
      <c r="D534" s="489"/>
      <c r="E534" s="487"/>
      <c r="F534" s="312" t="str">
        <f t="shared" si="17"/>
        <v>否</v>
      </c>
      <c r="G534" s="174" t="str">
        <f t="shared" si="18"/>
        <v>项</v>
      </c>
    </row>
    <row r="535" ht="36" customHeight="1" spans="1:7">
      <c r="A535" s="485" t="s">
        <v>1012</v>
      </c>
      <c r="B535" s="339" t="s">
        <v>1013</v>
      </c>
      <c r="C535" s="486"/>
      <c r="D535" s="486">
        <v>30</v>
      </c>
      <c r="E535" s="487"/>
      <c r="F535" s="312" t="str">
        <f t="shared" si="17"/>
        <v>是</v>
      </c>
      <c r="G535" s="174" t="str">
        <f t="shared" si="18"/>
        <v>款</v>
      </c>
    </row>
    <row r="536" ht="36" customHeight="1" spans="1:7">
      <c r="A536" s="488" t="s">
        <v>1014</v>
      </c>
      <c r="B536" s="343" t="s">
        <v>1015</v>
      </c>
      <c r="C536" s="489"/>
      <c r="D536" s="489"/>
      <c r="E536" s="487"/>
      <c r="F536" s="312" t="str">
        <f t="shared" si="17"/>
        <v>否</v>
      </c>
      <c r="G536" s="174" t="str">
        <f t="shared" si="18"/>
        <v>项</v>
      </c>
    </row>
    <row r="537" ht="36" customHeight="1" spans="1:7">
      <c r="A537" s="488" t="s">
        <v>1016</v>
      </c>
      <c r="B537" s="343" t="s">
        <v>1017</v>
      </c>
      <c r="C537" s="489"/>
      <c r="D537" s="489">
        <v>30</v>
      </c>
      <c r="E537" s="487"/>
      <c r="F537" s="312" t="str">
        <f t="shared" si="17"/>
        <v>是</v>
      </c>
      <c r="G537" s="174" t="str">
        <f t="shared" si="18"/>
        <v>项</v>
      </c>
    </row>
    <row r="538" ht="36" customHeight="1" spans="1:7">
      <c r="A538" s="488" t="s">
        <v>1018</v>
      </c>
      <c r="B538" s="343" t="s">
        <v>1019</v>
      </c>
      <c r="C538" s="489"/>
      <c r="D538" s="489"/>
      <c r="E538" s="487"/>
      <c r="F538" s="312" t="str">
        <f t="shared" si="17"/>
        <v>否</v>
      </c>
      <c r="G538" s="174" t="str">
        <f t="shared" si="18"/>
        <v>项</v>
      </c>
    </row>
    <row r="539" ht="36" customHeight="1" spans="1:8">
      <c r="A539" s="493" t="s">
        <v>1020</v>
      </c>
      <c r="B539" s="494" t="s">
        <v>525</v>
      </c>
      <c r="C539" s="495"/>
      <c r="D539" s="495"/>
      <c r="E539" s="487"/>
      <c r="F539" s="312" t="str">
        <f t="shared" si="17"/>
        <v>否</v>
      </c>
      <c r="G539" s="174" t="str">
        <f t="shared" si="18"/>
        <v>项</v>
      </c>
      <c r="H539" s="496"/>
    </row>
    <row r="540" ht="36" customHeight="1" spans="1:7">
      <c r="A540" s="485" t="s">
        <v>85</v>
      </c>
      <c r="B540" s="339" t="s">
        <v>86</v>
      </c>
      <c r="C540" s="486">
        <f>C541+C560+C568+C570+C579+C583+C593+C601+C608+C616+C625+C630+C633+C636+C639+C642+C645+C649+C654+C662+C665</f>
        <v>3054</v>
      </c>
      <c r="D540" s="486">
        <f>D541+D560+D568+D570+D579+D583+D593+D601+D608+D616+D625+D630+D633+D636+D639+D642+D645+D649+D654+D662+D665</f>
        <v>691</v>
      </c>
      <c r="E540" s="487">
        <f>(D540-C540)/C540</f>
        <v>-0.77373935821873</v>
      </c>
      <c r="F540" s="312" t="str">
        <f t="shared" si="17"/>
        <v>是</v>
      </c>
      <c r="G540" s="174" t="str">
        <f t="shared" si="18"/>
        <v>类</v>
      </c>
    </row>
    <row r="541" ht="36" customHeight="1" spans="1:7">
      <c r="A541" s="485" t="s">
        <v>1021</v>
      </c>
      <c r="B541" s="339" t="s">
        <v>1022</v>
      </c>
      <c r="C541" s="486">
        <v>134</v>
      </c>
      <c r="D541" s="486"/>
      <c r="E541" s="487">
        <f>(D541-C541)/C541</f>
        <v>-1</v>
      </c>
      <c r="F541" s="312" t="str">
        <f t="shared" si="17"/>
        <v>是</v>
      </c>
      <c r="G541" s="174" t="str">
        <f t="shared" si="18"/>
        <v>款</v>
      </c>
    </row>
    <row r="542" ht="36" customHeight="1" spans="1:7">
      <c r="A542" s="488" t="s">
        <v>1023</v>
      </c>
      <c r="B542" s="343" t="s">
        <v>143</v>
      </c>
      <c r="C542" s="489"/>
      <c r="D542" s="489"/>
      <c r="E542" s="487"/>
      <c r="F542" s="312" t="str">
        <f t="shared" si="17"/>
        <v>否</v>
      </c>
      <c r="G542" s="174" t="str">
        <f t="shared" si="18"/>
        <v>项</v>
      </c>
    </row>
    <row r="543" ht="36" customHeight="1" spans="1:7">
      <c r="A543" s="488" t="s">
        <v>1024</v>
      </c>
      <c r="B543" s="343" t="s">
        <v>145</v>
      </c>
      <c r="C543" s="489">
        <v>54</v>
      </c>
      <c r="D543" s="489"/>
      <c r="E543" s="490">
        <f>(D543-C543)/C543</f>
        <v>-1</v>
      </c>
      <c r="F543" s="312" t="str">
        <f t="shared" si="17"/>
        <v>是</v>
      </c>
      <c r="G543" s="174" t="str">
        <f t="shared" si="18"/>
        <v>项</v>
      </c>
    </row>
    <row r="544" ht="36" customHeight="1" spans="1:7">
      <c r="A544" s="488" t="s">
        <v>1025</v>
      </c>
      <c r="B544" s="343" t="s">
        <v>147</v>
      </c>
      <c r="C544" s="489"/>
      <c r="D544" s="489"/>
      <c r="E544" s="487"/>
      <c r="F544" s="312" t="str">
        <f t="shared" si="17"/>
        <v>否</v>
      </c>
      <c r="G544" s="174" t="str">
        <f t="shared" si="18"/>
        <v>项</v>
      </c>
    </row>
    <row r="545" ht="36" customHeight="1" spans="1:7">
      <c r="A545" s="488" t="s">
        <v>1026</v>
      </c>
      <c r="B545" s="343" t="s">
        <v>1027</v>
      </c>
      <c r="C545" s="489"/>
      <c r="D545" s="489"/>
      <c r="E545" s="487"/>
      <c r="F545" s="312" t="str">
        <f t="shared" si="17"/>
        <v>否</v>
      </c>
      <c r="G545" s="174" t="str">
        <f t="shared" si="18"/>
        <v>项</v>
      </c>
    </row>
    <row r="546" ht="36" customHeight="1" spans="1:7">
      <c r="A546" s="488" t="s">
        <v>1028</v>
      </c>
      <c r="B546" s="343" t="s">
        <v>1029</v>
      </c>
      <c r="C546" s="489"/>
      <c r="D546" s="489"/>
      <c r="E546" s="487"/>
      <c r="F546" s="312" t="str">
        <f t="shared" si="17"/>
        <v>否</v>
      </c>
      <c r="G546" s="174" t="str">
        <f t="shared" si="18"/>
        <v>项</v>
      </c>
    </row>
    <row r="547" ht="36" customHeight="1" spans="1:7">
      <c r="A547" s="488" t="s">
        <v>1030</v>
      </c>
      <c r="B547" s="343" t="s">
        <v>1031</v>
      </c>
      <c r="C547" s="489"/>
      <c r="D547" s="489"/>
      <c r="E547" s="487"/>
      <c r="F547" s="312" t="str">
        <f t="shared" si="17"/>
        <v>否</v>
      </c>
      <c r="G547" s="174" t="str">
        <f t="shared" si="18"/>
        <v>项</v>
      </c>
    </row>
    <row r="548" ht="36" customHeight="1" spans="1:7">
      <c r="A548" s="488" t="s">
        <v>1032</v>
      </c>
      <c r="B548" s="343" t="s">
        <v>1033</v>
      </c>
      <c r="C548" s="489"/>
      <c r="D548" s="489"/>
      <c r="E548" s="487"/>
      <c r="F548" s="312" t="str">
        <f t="shared" si="17"/>
        <v>否</v>
      </c>
      <c r="G548" s="174" t="str">
        <f t="shared" si="18"/>
        <v>项</v>
      </c>
    </row>
    <row r="549" ht="36" customHeight="1" spans="1:7">
      <c r="A549" s="488" t="s">
        <v>1034</v>
      </c>
      <c r="B549" s="343" t="s">
        <v>244</v>
      </c>
      <c r="C549" s="489"/>
      <c r="D549" s="489"/>
      <c r="E549" s="487"/>
      <c r="F549" s="312" t="str">
        <f t="shared" si="17"/>
        <v>否</v>
      </c>
      <c r="G549" s="174" t="str">
        <f t="shared" si="18"/>
        <v>项</v>
      </c>
    </row>
    <row r="550" ht="36" customHeight="1" spans="1:7">
      <c r="A550" s="488" t="s">
        <v>1035</v>
      </c>
      <c r="B550" s="343" t="s">
        <v>1036</v>
      </c>
      <c r="C550" s="489">
        <v>80</v>
      </c>
      <c r="D550" s="489"/>
      <c r="E550" s="490">
        <f>(D550-C550)/C550</f>
        <v>-1</v>
      </c>
      <c r="F550" s="312" t="str">
        <f t="shared" si="17"/>
        <v>是</v>
      </c>
      <c r="G550" s="174" t="str">
        <f t="shared" si="18"/>
        <v>项</v>
      </c>
    </row>
    <row r="551" ht="36" customHeight="1" spans="1:7">
      <c r="A551" s="488" t="s">
        <v>1037</v>
      </c>
      <c r="B551" s="343" t="s">
        <v>1038</v>
      </c>
      <c r="C551" s="489"/>
      <c r="D551" s="489"/>
      <c r="E551" s="487"/>
      <c r="F551" s="312" t="str">
        <f t="shared" si="17"/>
        <v>否</v>
      </c>
      <c r="G551" s="174" t="str">
        <f t="shared" si="18"/>
        <v>项</v>
      </c>
    </row>
    <row r="552" ht="36" customHeight="1" spans="1:7">
      <c r="A552" s="488" t="s">
        <v>1039</v>
      </c>
      <c r="B552" s="343" t="s">
        <v>1040</v>
      </c>
      <c r="C552" s="489"/>
      <c r="D552" s="489"/>
      <c r="E552" s="487"/>
      <c r="F552" s="312" t="str">
        <f t="shared" si="17"/>
        <v>否</v>
      </c>
      <c r="G552" s="174" t="str">
        <f t="shared" si="18"/>
        <v>项</v>
      </c>
    </row>
    <row r="553" ht="36" customHeight="1" spans="1:7">
      <c r="A553" s="488" t="s">
        <v>1041</v>
      </c>
      <c r="B553" s="343" t="s">
        <v>1042</v>
      </c>
      <c r="C553" s="489"/>
      <c r="D553" s="489"/>
      <c r="E553" s="487"/>
      <c r="F553" s="312" t="str">
        <f t="shared" si="17"/>
        <v>否</v>
      </c>
      <c r="G553" s="174" t="str">
        <f t="shared" si="18"/>
        <v>项</v>
      </c>
    </row>
    <row r="554" ht="36" customHeight="1" spans="1:7">
      <c r="A554" s="492">
        <v>2080113</v>
      </c>
      <c r="B554" s="500" t="s">
        <v>310</v>
      </c>
      <c r="C554" s="489"/>
      <c r="D554" s="489"/>
      <c r="E554" s="487"/>
      <c r="F554" s="312" t="str">
        <f t="shared" si="17"/>
        <v>否</v>
      </c>
      <c r="G554" s="174" t="str">
        <f t="shared" si="18"/>
        <v>项</v>
      </c>
    </row>
    <row r="555" ht="36" customHeight="1" spans="1:7">
      <c r="A555" s="492">
        <v>2080114</v>
      </c>
      <c r="B555" s="500" t="s">
        <v>312</v>
      </c>
      <c r="C555" s="489"/>
      <c r="D555" s="489"/>
      <c r="E555" s="487"/>
      <c r="F555" s="312" t="str">
        <f t="shared" si="17"/>
        <v>否</v>
      </c>
      <c r="G555" s="174" t="str">
        <f t="shared" si="18"/>
        <v>项</v>
      </c>
    </row>
    <row r="556" ht="36" customHeight="1" spans="1:7">
      <c r="A556" s="492">
        <v>2080115</v>
      </c>
      <c r="B556" s="500" t="s">
        <v>314</v>
      </c>
      <c r="C556" s="489"/>
      <c r="D556" s="489"/>
      <c r="E556" s="487"/>
      <c r="F556" s="312" t="str">
        <f t="shared" si="17"/>
        <v>否</v>
      </c>
      <c r="G556" s="174" t="str">
        <f t="shared" si="18"/>
        <v>项</v>
      </c>
    </row>
    <row r="557" ht="36" customHeight="1" spans="1:7">
      <c r="A557" s="492">
        <v>2080116</v>
      </c>
      <c r="B557" s="500" t="s">
        <v>316</v>
      </c>
      <c r="C557" s="489"/>
      <c r="D557" s="489"/>
      <c r="E557" s="487"/>
      <c r="F557" s="312" t="str">
        <f t="shared" si="17"/>
        <v>否</v>
      </c>
      <c r="G557" s="174" t="str">
        <f t="shared" si="18"/>
        <v>项</v>
      </c>
    </row>
    <row r="558" ht="36" customHeight="1" spans="1:7">
      <c r="A558" s="492">
        <v>2080150</v>
      </c>
      <c r="B558" s="500" t="s">
        <v>161</v>
      </c>
      <c r="C558" s="489"/>
      <c r="D558" s="489"/>
      <c r="E558" s="487"/>
      <c r="F558" s="312" t="str">
        <f t="shared" si="17"/>
        <v>否</v>
      </c>
      <c r="G558" s="174" t="str">
        <f t="shared" si="18"/>
        <v>项</v>
      </c>
    </row>
    <row r="559" ht="36" customHeight="1" spans="1:7">
      <c r="A559" s="488" t="s">
        <v>1043</v>
      </c>
      <c r="B559" s="343" t="s">
        <v>1044</v>
      </c>
      <c r="C559" s="489"/>
      <c r="D559" s="489"/>
      <c r="E559" s="487"/>
      <c r="F559" s="312" t="str">
        <f t="shared" si="17"/>
        <v>否</v>
      </c>
      <c r="G559" s="174" t="str">
        <f t="shared" si="18"/>
        <v>项</v>
      </c>
    </row>
    <row r="560" ht="36" customHeight="1" spans="1:7">
      <c r="A560" s="485" t="s">
        <v>1045</v>
      </c>
      <c r="B560" s="339" t="s">
        <v>1046</v>
      </c>
      <c r="C560" s="486">
        <v>24</v>
      </c>
      <c r="D560" s="486"/>
      <c r="E560" s="487">
        <f>(D560-C560)/C560</f>
        <v>-1</v>
      </c>
      <c r="F560" s="312" t="str">
        <f t="shared" si="17"/>
        <v>是</v>
      </c>
      <c r="G560" s="174" t="str">
        <f t="shared" si="18"/>
        <v>款</v>
      </c>
    </row>
    <row r="561" ht="36" customHeight="1" spans="1:7">
      <c r="A561" s="488" t="s">
        <v>1047</v>
      </c>
      <c r="B561" s="343" t="s">
        <v>143</v>
      </c>
      <c r="C561" s="489"/>
      <c r="D561" s="489"/>
      <c r="E561" s="487"/>
      <c r="F561" s="312" t="str">
        <f t="shared" si="17"/>
        <v>否</v>
      </c>
      <c r="G561" s="174" t="str">
        <f t="shared" si="18"/>
        <v>项</v>
      </c>
    </row>
    <row r="562" ht="36" customHeight="1" spans="1:7">
      <c r="A562" s="488" t="s">
        <v>1048</v>
      </c>
      <c r="B562" s="343" t="s">
        <v>145</v>
      </c>
      <c r="C562" s="489">
        <v>22</v>
      </c>
      <c r="D562" s="489"/>
      <c r="E562" s="490">
        <f>(D562-C562)/C562</f>
        <v>-1</v>
      </c>
      <c r="F562" s="312" t="str">
        <f t="shared" si="17"/>
        <v>是</v>
      </c>
      <c r="G562" s="174" t="str">
        <f t="shared" si="18"/>
        <v>项</v>
      </c>
    </row>
    <row r="563" ht="36" customHeight="1" spans="1:7">
      <c r="A563" s="488" t="s">
        <v>1049</v>
      </c>
      <c r="B563" s="343" t="s">
        <v>147</v>
      </c>
      <c r="C563" s="489"/>
      <c r="D563" s="489"/>
      <c r="E563" s="487"/>
      <c r="F563" s="312" t="str">
        <f t="shared" si="17"/>
        <v>否</v>
      </c>
      <c r="G563" s="174" t="str">
        <f t="shared" si="18"/>
        <v>项</v>
      </c>
    </row>
    <row r="564" ht="36" customHeight="1" spans="1:7">
      <c r="A564" s="488" t="s">
        <v>1050</v>
      </c>
      <c r="B564" s="343" t="s">
        <v>1051</v>
      </c>
      <c r="C564" s="489"/>
      <c r="D564" s="489"/>
      <c r="E564" s="487"/>
      <c r="F564" s="312" t="str">
        <f t="shared" si="17"/>
        <v>否</v>
      </c>
      <c r="G564" s="174" t="str">
        <f t="shared" si="18"/>
        <v>项</v>
      </c>
    </row>
    <row r="565" ht="36" customHeight="1" spans="1:7">
      <c r="A565" s="488" t="s">
        <v>1052</v>
      </c>
      <c r="B565" s="343" t="s">
        <v>1053</v>
      </c>
      <c r="C565" s="489"/>
      <c r="D565" s="489"/>
      <c r="E565" s="487"/>
      <c r="F565" s="312" t="str">
        <f t="shared" si="17"/>
        <v>否</v>
      </c>
      <c r="G565" s="174" t="str">
        <f t="shared" si="18"/>
        <v>项</v>
      </c>
    </row>
    <row r="566" ht="36" customHeight="1" spans="1:7">
      <c r="A566" s="488" t="s">
        <v>1054</v>
      </c>
      <c r="B566" s="343" t="s">
        <v>1055</v>
      </c>
      <c r="C566" s="489">
        <v>2</v>
      </c>
      <c r="D566" s="489"/>
      <c r="E566" s="490">
        <f>(D566-C566)/C566</f>
        <v>-1</v>
      </c>
      <c r="F566" s="312" t="str">
        <f t="shared" si="17"/>
        <v>是</v>
      </c>
      <c r="G566" s="174" t="str">
        <f t="shared" si="18"/>
        <v>项</v>
      </c>
    </row>
    <row r="567" ht="36" customHeight="1" spans="1:7">
      <c r="A567" s="488" t="s">
        <v>1056</v>
      </c>
      <c r="B567" s="343" t="s">
        <v>1057</v>
      </c>
      <c r="C567" s="489"/>
      <c r="D567" s="489"/>
      <c r="E567" s="487"/>
      <c r="F567" s="312" t="str">
        <f t="shared" si="17"/>
        <v>否</v>
      </c>
      <c r="G567" s="174" t="str">
        <f t="shared" si="18"/>
        <v>项</v>
      </c>
    </row>
    <row r="568" ht="36" customHeight="1" spans="1:7">
      <c r="A568" s="485" t="s">
        <v>1058</v>
      </c>
      <c r="B568" s="339" t="s">
        <v>1059</v>
      </c>
      <c r="C568" s="486"/>
      <c r="D568" s="486"/>
      <c r="E568" s="487"/>
      <c r="F568" s="312" t="str">
        <f t="shared" si="17"/>
        <v>否</v>
      </c>
      <c r="G568" s="174" t="str">
        <f t="shared" si="18"/>
        <v>款</v>
      </c>
    </row>
    <row r="569" ht="36" customHeight="1" spans="1:7">
      <c r="A569" s="488" t="s">
        <v>1060</v>
      </c>
      <c r="B569" s="343" t="s">
        <v>1061</v>
      </c>
      <c r="C569" s="489"/>
      <c r="D569" s="489"/>
      <c r="E569" s="487"/>
      <c r="F569" s="312" t="str">
        <f t="shared" si="17"/>
        <v>否</v>
      </c>
      <c r="G569" s="174" t="str">
        <f t="shared" si="18"/>
        <v>项</v>
      </c>
    </row>
    <row r="570" ht="36" customHeight="1" spans="1:7">
      <c r="A570" s="485" t="s">
        <v>1062</v>
      </c>
      <c r="B570" s="339" t="s">
        <v>1063</v>
      </c>
      <c r="C570" s="486">
        <v>1945</v>
      </c>
      <c r="D570" s="486">
        <v>671</v>
      </c>
      <c r="E570" s="487">
        <f>(D570-C570)/C570</f>
        <v>-0.655012853470437</v>
      </c>
      <c r="F570" s="312" t="str">
        <f t="shared" si="17"/>
        <v>是</v>
      </c>
      <c r="G570" s="174" t="str">
        <f t="shared" si="18"/>
        <v>款</v>
      </c>
    </row>
    <row r="571" ht="36" customHeight="1" spans="1:7">
      <c r="A571" s="488" t="s">
        <v>1064</v>
      </c>
      <c r="B571" s="343" t="s">
        <v>1065</v>
      </c>
      <c r="C571" s="489">
        <v>145</v>
      </c>
      <c r="D571" s="489">
        <v>110</v>
      </c>
      <c r="E571" s="490">
        <f>(D571-C571)/C571</f>
        <v>-0.241379310344828</v>
      </c>
      <c r="F571" s="312" t="str">
        <f t="shared" si="17"/>
        <v>是</v>
      </c>
      <c r="G571" s="174" t="str">
        <f t="shared" si="18"/>
        <v>项</v>
      </c>
    </row>
    <row r="572" ht="36" customHeight="1" spans="1:7">
      <c r="A572" s="488" t="s">
        <v>1066</v>
      </c>
      <c r="B572" s="343" t="s">
        <v>1067</v>
      </c>
      <c r="C572" s="489">
        <v>254</v>
      </c>
      <c r="D572" s="489"/>
      <c r="E572" s="490">
        <f>(D572-C572)/C572</f>
        <v>-1</v>
      </c>
      <c r="F572" s="312" t="str">
        <f t="shared" si="17"/>
        <v>是</v>
      </c>
      <c r="G572" s="174" t="str">
        <f t="shared" si="18"/>
        <v>项</v>
      </c>
    </row>
    <row r="573" ht="36" customHeight="1" spans="1:7">
      <c r="A573" s="488" t="s">
        <v>1068</v>
      </c>
      <c r="B573" s="343" t="s">
        <v>1069</v>
      </c>
      <c r="C573" s="489"/>
      <c r="D573" s="489"/>
      <c r="E573" s="487"/>
      <c r="F573" s="312" t="str">
        <f t="shared" si="17"/>
        <v>否</v>
      </c>
      <c r="G573" s="174" t="str">
        <f t="shared" si="18"/>
        <v>项</v>
      </c>
    </row>
    <row r="574" ht="36" customHeight="1" spans="1:7">
      <c r="A574" s="488" t="s">
        <v>1070</v>
      </c>
      <c r="B574" s="343" t="s">
        <v>1071</v>
      </c>
      <c r="C574" s="489">
        <v>1344</v>
      </c>
      <c r="D574" s="489">
        <v>476</v>
      </c>
      <c r="E574" s="490">
        <f>(D574-C574)/C574</f>
        <v>-0.645833333333333</v>
      </c>
      <c r="F574" s="312" t="str">
        <f t="shared" si="17"/>
        <v>是</v>
      </c>
      <c r="G574" s="174" t="str">
        <f t="shared" si="18"/>
        <v>项</v>
      </c>
    </row>
    <row r="575" ht="36" customHeight="1" spans="1:7">
      <c r="A575" s="488" t="s">
        <v>1072</v>
      </c>
      <c r="B575" s="343" t="s">
        <v>1073</v>
      </c>
      <c r="C575" s="489">
        <v>202</v>
      </c>
      <c r="D575" s="489">
        <v>85</v>
      </c>
      <c r="E575" s="490">
        <f>(D575-C575)/C575</f>
        <v>-0.579207920792079</v>
      </c>
      <c r="F575" s="312" t="str">
        <f t="shared" si="17"/>
        <v>是</v>
      </c>
      <c r="G575" s="174" t="str">
        <f t="shared" si="18"/>
        <v>项</v>
      </c>
    </row>
    <row r="576" ht="36" customHeight="1" spans="1:7">
      <c r="A576" s="488" t="s">
        <v>1074</v>
      </c>
      <c r="B576" s="343" t="s">
        <v>1075</v>
      </c>
      <c r="C576" s="489"/>
      <c r="D576" s="489"/>
      <c r="E576" s="487"/>
      <c r="F576" s="312" t="str">
        <f t="shared" si="17"/>
        <v>否</v>
      </c>
      <c r="G576" s="174" t="str">
        <f t="shared" si="18"/>
        <v>项</v>
      </c>
    </row>
    <row r="577" ht="36" customHeight="1" spans="1:7">
      <c r="A577" s="492">
        <v>2080508</v>
      </c>
      <c r="B577" s="500" t="s">
        <v>1076</v>
      </c>
      <c r="C577" s="489"/>
      <c r="D577" s="489"/>
      <c r="E577" s="487"/>
      <c r="F577" s="312" t="str">
        <f t="shared" si="17"/>
        <v>否</v>
      </c>
      <c r="G577" s="174" t="str">
        <f t="shared" si="18"/>
        <v>项</v>
      </c>
    </row>
    <row r="578" ht="36" customHeight="1" spans="1:7">
      <c r="A578" s="488" t="s">
        <v>1077</v>
      </c>
      <c r="B578" s="343" t="s">
        <v>1078</v>
      </c>
      <c r="C578" s="489"/>
      <c r="D578" s="489"/>
      <c r="E578" s="487"/>
      <c r="F578" s="312" t="str">
        <f t="shared" si="17"/>
        <v>否</v>
      </c>
      <c r="G578" s="174" t="str">
        <f t="shared" si="18"/>
        <v>项</v>
      </c>
    </row>
    <row r="579" ht="36" customHeight="1" spans="1:7">
      <c r="A579" s="485" t="s">
        <v>1079</v>
      </c>
      <c r="B579" s="339" t="s">
        <v>1080</v>
      </c>
      <c r="C579" s="486"/>
      <c r="D579" s="486"/>
      <c r="E579" s="487"/>
      <c r="F579" s="312" t="str">
        <f t="shared" si="17"/>
        <v>否</v>
      </c>
      <c r="G579" s="174" t="str">
        <f t="shared" si="18"/>
        <v>款</v>
      </c>
    </row>
    <row r="580" ht="36" customHeight="1" spans="1:7">
      <c r="A580" s="488" t="s">
        <v>1081</v>
      </c>
      <c r="B580" s="343" t="s">
        <v>1082</v>
      </c>
      <c r="C580" s="489"/>
      <c r="D580" s="489"/>
      <c r="E580" s="487"/>
      <c r="F580" s="312" t="str">
        <f t="shared" ref="F580:F643" si="19">IF(LEN(A580)=3,"是",IF(B580&lt;&gt;"",IF(SUM(C580:D580)&lt;&gt;0,"是","否"),"是"))</f>
        <v>否</v>
      </c>
      <c r="G580" s="174" t="str">
        <f t="shared" ref="G580:G643" si="20">IF(LEN(A580)=3,"类",IF(LEN(A580)=5,"款","项"))</f>
        <v>项</v>
      </c>
    </row>
    <row r="581" ht="36" customHeight="1" spans="1:7">
      <c r="A581" s="488" t="s">
        <v>1083</v>
      </c>
      <c r="B581" s="343" t="s">
        <v>1084</v>
      </c>
      <c r="C581" s="489"/>
      <c r="D581" s="489"/>
      <c r="E581" s="487"/>
      <c r="F581" s="312" t="str">
        <f t="shared" si="19"/>
        <v>否</v>
      </c>
      <c r="G581" s="174" t="str">
        <f t="shared" si="20"/>
        <v>项</v>
      </c>
    </row>
    <row r="582" ht="36" customHeight="1" spans="1:7">
      <c r="A582" s="488" t="s">
        <v>1085</v>
      </c>
      <c r="B582" s="343" t="s">
        <v>1086</v>
      </c>
      <c r="C582" s="489"/>
      <c r="D582" s="489"/>
      <c r="E582" s="487"/>
      <c r="F582" s="312" t="str">
        <f t="shared" si="19"/>
        <v>否</v>
      </c>
      <c r="G582" s="174" t="str">
        <f t="shared" si="20"/>
        <v>项</v>
      </c>
    </row>
    <row r="583" ht="36" customHeight="1" spans="1:7">
      <c r="A583" s="485" t="s">
        <v>1087</v>
      </c>
      <c r="B583" s="339" t="s">
        <v>1088</v>
      </c>
      <c r="C583" s="486"/>
      <c r="D583" s="486"/>
      <c r="E583" s="487"/>
      <c r="F583" s="312" t="str">
        <f t="shared" si="19"/>
        <v>否</v>
      </c>
      <c r="G583" s="174" t="str">
        <f t="shared" si="20"/>
        <v>款</v>
      </c>
    </row>
    <row r="584" ht="36" customHeight="1" spans="1:7">
      <c r="A584" s="488" t="s">
        <v>1089</v>
      </c>
      <c r="B584" s="343" t="s">
        <v>1090</v>
      </c>
      <c r="C584" s="489"/>
      <c r="D584" s="489"/>
      <c r="E584" s="487"/>
      <c r="F584" s="312" t="str">
        <f t="shared" si="19"/>
        <v>否</v>
      </c>
      <c r="G584" s="174" t="str">
        <f t="shared" si="20"/>
        <v>项</v>
      </c>
    </row>
    <row r="585" ht="36" customHeight="1" spans="1:7">
      <c r="A585" s="488" t="s">
        <v>1091</v>
      </c>
      <c r="B585" s="343" t="s">
        <v>1092</v>
      </c>
      <c r="C585" s="489"/>
      <c r="D585" s="489"/>
      <c r="E585" s="487"/>
      <c r="F585" s="312" t="str">
        <f t="shared" si="19"/>
        <v>否</v>
      </c>
      <c r="G585" s="174" t="str">
        <f t="shared" si="20"/>
        <v>项</v>
      </c>
    </row>
    <row r="586" ht="36" customHeight="1" spans="1:7">
      <c r="A586" s="488" t="s">
        <v>1093</v>
      </c>
      <c r="B586" s="343" t="s">
        <v>1094</v>
      </c>
      <c r="C586" s="489"/>
      <c r="D586" s="489"/>
      <c r="E586" s="487"/>
      <c r="F586" s="312" t="str">
        <f t="shared" si="19"/>
        <v>否</v>
      </c>
      <c r="G586" s="174" t="str">
        <f t="shared" si="20"/>
        <v>项</v>
      </c>
    </row>
    <row r="587" ht="36" customHeight="1" spans="1:7">
      <c r="A587" s="488" t="s">
        <v>1095</v>
      </c>
      <c r="B587" s="343" t="s">
        <v>1096</v>
      </c>
      <c r="C587" s="489"/>
      <c r="D587" s="489"/>
      <c r="E587" s="487"/>
      <c r="F587" s="312" t="str">
        <f t="shared" si="19"/>
        <v>否</v>
      </c>
      <c r="G587" s="174" t="str">
        <f t="shared" si="20"/>
        <v>项</v>
      </c>
    </row>
    <row r="588" ht="36" customHeight="1" spans="1:7">
      <c r="A588" s="488" t="s">
        <v>1097</v>
      </c>
      <c r="B588" s="343" t="s">
        <v>1098</v>
      </c>
      <c r="C588" s="489"/>
      <c r="D588" s="489"/>
      <c r="E588" s="487"/>
      <c r="F588" s="312" t="str">
        <f t="shared" si="19"/>
        <v>否</v>
      </c>
      <c r="G588" s="174" t="str">
        <f t="shared" si="20"/>
        <v>项</v>
      </c>
    </row>
    <row r="589" ht="36" customHeight="1" spans="1:7">
      <c r="A589" s="488" t="s">
        <v>1099</v>
      </c>
      <c r="B589" s="343" t="s">
        <v>1100</v>
      </c>
      <c r="C589" s="489"/>
      <c r="D589" s="489"/>
      <c r="E589" s="487"/>
      <c r="F589" s="312" t="str">
        <f t="shared" si="19"/>
        <v>否</v>
      </c>
      <c r="G589" s="174" t="str">
        <f t="shared" si="20"/>
        <v>项</v>
      </c>
    </row>
    <row r="590" ht="36" customHeight="1" spans="1:7">
      <c r="A590" s="488" t="s">
        <v>1101</v>
      </c>
      <c r="B590" s="343" t="s">
        <v>1102</v>
      </c>
      <c r="C590" s="489"/>
      <c r="D590" s="489"/>
      <c r="E590" s="487"/>
      <c r="F590" s="312" t="str">
        <f t="shared" si="19"/>
        <v>否</v>
      </c>
      <c r="G590" s="174" t="str">
        <f t="shared" si="20"/>
        <v>项</v>
      </c>
    </row>
    <row r="591" ht="36" customHeight="1" spans="1:7">
      <c r="A591" s="488" t="s">
        <v>1103</v>
      </c>
      <c r="B591" s="343" t="s">
        <v>1104</v>
      </c>
      <c r="C591" s="489"/>
      <c r="D591" s="489"/>
      <c r="E591" s="487"/>
      <c r="F591" s="312" t="str">
        <f t="shared" si="19"/>
        <v>否</v>
      </c>
      <c r="G591" s="174" t="str">
        <f t="shared" si="20"/>
        <v>项</v>
      </c>
    </row>
    <row r="592" ht="36" customHeight="1" spans="1:7">
      <c r="A592" s="488" t="s">
        <v>1105</v>
      </c>
      <c r="B592" s="343" t="s">
        <v>1106</v>
      </c>
      <c r="C592" s="489"/>
      <c r="D592" s="489"/>
      <c r="E592" s="487"/>
      <c r="F592" s="312" t="str">
        <f t="shared" si="19"/>
        <v>否</v>
      </c>
      <c r="G592" s="174" t="str">
        <f t="shared" si="20"/>
        <v>项</v>
      </c>
    </row>
    <row r="593" ht="36" customHeight="1" spans="1:7">
      <c r="A593" s="485" t="s">
        <v>1107</v>
      </c>
      <c r="B593" s="339" t="s">
        <v>1108</v>
      </c>
      <c r="C593" s="486">
        <v>631</v>
      </c>
      <c r="D593" s="486"/>
      <c r="E593" s="487">
        <f t="shared" ref="E593:E624" si="21">(D593-C593)/C593</f>
        <v>-1</v>
      </c>
      <c r="F593" s="312" t="str">
        <f t="shared" si="19"/>
        <v>是</v>
      </c>
      <c r="G593" s="174" t="str">
        <f t="shared" si="20"/>
        <v>款</v>
      </c>
    </row>
    <row r="594" ht="36" customHeight="1" spans="1:7">
      <c r="A594" s="488" t="s">
        <v>1109</v>
      </c>
      <c r="B594" s="343" t="s">
        <v>1110</v>
      </c>
      <c r="C594" s="489">
        <v>45</v>
      </c>
      <c r="D594" s="489"/>
      <c r="E594" s="490">
        <f t="shared" si="21"/>
        <v>-1</v>
      </c>
      <c r="F594" s="312" t="str">
        <f t="shared" si="19"/>
        <v>是</v>
      </c>
      <c r="G594" s="174" t="str">
        <f t="shared" si="20"/>
        <v>项</v>
      </c>
    </row>
    <row r="595" ht="36" customHeight="1" spans="1:7">
      <c r="A595" s="488" t="s">
        <v>1111</v>
      </c>
      <c r="B595" s="343" t="s">
        <v>1112</v>
      </c>
      <c r="C595" s="489">
        <v>35</v>
      </c>
      <c r="D595" s="489"/>
      <c r="E595" s="490">
        <f t="shared" si="21"/>
        <v>-1</v>
      </c>
      <c r="F595" s="312" t="str">
        <f t="shared" si="19"/>
        <v>是</v>
      </c>
      <c r="G595" s="174" t="str">
        <f t="shared" si="20"/>
        <v>项</v>
      </c>
    </row>
    <row r="596" ht="36" customHeight="1" spans="1:7">
      <c r="A596" s="488" t="s">
        <v>1113</v>
      </c>
      <c r="B596" s="343" t="s">
        <v>1114</v>
      </c>
      <c r="C596" s="489">
        <v>32</v>
      </c>
      <c r="D596" s="489"/>
      <c r="E596" s="490">
        <f t="shared" si="21"/>
        <v>-1</v>
      </c>
      <c r="F596" s="312" t="str">
        <f t="shared" si="19"/>
        <v>是</v>
      </c>
      <c r="G596" s="174" t="str">
        <f t="shared" si="20"/>
        <v>项</v>
      </c>
    </row>
    <row r="597" s="452" customFormat="1" ht="36" customHeight="1" spans="1:7">
      <c r="A597" s="488" t="s">
        <v>1115</v>
      </c>
      <c r="B597" s="343" t="s">
        <v>1116</v>
      </c>
      <c r="C597" s="489"/>
      <c r="D597" s="489"/>
      <c r="E597" s="487"/>
      <c r="F597" s="312" t="str">
        <f t="shared" si="19"/>
        <v>否</v>
      </c>
      <c r="G597" s="174" t="str">
        <f t="shared" si="20"/>
        <v>项</v>
      </c>
    </row>
    <row r="598" ht="36" customHeight="1" spans="1:7">
      <c r="A598" s="488" t="s">
        <v>1117</v>
      </c>
      <c r="B598" s="343" t="s">
        <v>1118</v>
      </c>
      <c r="C598" s="489">
        <v>141</v>
      </c>
      <c r="D598" s="489"/>
      <c r="E598" s="490">
        <f t="shared" si="21"/>
        <v>-1</v>
      </c>
      <c r="F598" s="312" t="str">
        <f t="shared" si="19"/>
        <v>是</v>
      </c>
      <c r="G598" s="174" t="str">
        <f t="shared" si="20"/>
        <v>项</v>
      </c>
    </row>
    <row r="599" ht="36" customHeight="1" spans="1:7">
      <c r="A599" s="488" t="s">
        <v>1119</v>
      </c>
      <c r="B599" s="343" t="s">
        <v>1120</v>
      </c>
      <c r="C599" s="489">
        <v>42</v>
      </c>
      <c r="D599" s="489"/>
      <c r="E599" s="490">
        <f t="shared" si="21"/>
        <v>-1</v>
      </c>
      <c r="F599" s="312" t="str">
        <f t="shared" si="19"/>
        <v>是</v>
      </c>
      <c r="G599" s="174" t="str">
        <f t="shared" si="20"/>
        <v>项</v>
      </c>
    </row>
    <row r="600" ht="36" customHeight="1" spans="1:7">
      <c r="A600" s="488" t="s">
        <v>1122</v>
      </c>
      <c r="B600" s="343" t="s">
        <v>1123</v>
      </c>
      <c r="C600" s="489">
        <v>336</v>
      </c>
      <c r="D600" s="489"/>
      <c r="E600" s="490">
        <f t="shared" si="21"/>
        <v>-1</v>
      </c>
      <c r="F600" s="312" t="str">
        <f t="shared" si="19"/>
        <v>是</v>
      </c>
      <c r="G600" s="174" t="str">
        <f t="shared" si="20"/>
        <v>项</v>
      </c>
    </row>
    <row r="601" ht="36" customHeight="1" spans="1:7">
      <c r="A601" s="485" t="s">
        <v>1124</v>
      </c>
      <c r="B601" s="339" t="s">
        <v>1125</v>
      </c>
      <c r="C601" s="486">
        <v>27</v>
      </c>
      <c r="D601" s="486"/>
      <c r="E601" s="487">
        <f t="shared" si="21"/>
        <v>-1</v>
      </c>
      <c r="F601" s="312" t="str">
        <f t="shared" si="19"/>
        <v>是</v>
      </c>
      <c r="G601" s="174" t="str">
        <f t="shared" si="20"/>
        <v>款</v>
      </c>
    </row>
    <row r="602" s="452" customFormat="1" ht="36" customHeight="1" spans="1:7">
      <c r="A602" s="488" t="s">
        <v>1126</v>
      </c>
      <c r="B602" s="343" t="s">
        <v>1127</v>
      </c>
      <c r="C602" s="489">
        <v>27</v>
      </c>
      <c r="D602" s="489"/>
      <c r="E602" s="490">
        <f t="shared" si="21"/>
        <v>-1</v>
      </c>
      <c r="F602" s="312" t="str">
        <f t="shared" si="19"/>
        <v>是</v>
      </c>
      <c r="G602" s="174" t="str">
        <f t="shared" si="20"/>
        <v>项</v>
      </c>
    </row>
    <row r="603" ht="36" customHeight="1" spans="1:7">
      <c r="A603" s="488" t="s">
        <v>1128</v>
      </c>
      <c r="B603" s="343" t="s">
        <v>1129</v>
      </c>
      <c r="C603" s="489"/>
      <c r="D603" s="489"/>
      <c r="E603" s="487"/>
      <c r="F603" s="312" t="str">
        <f t="shared" si="19"/>
        <v>否</v>
      </c>
      <c r="G603" s="174" t="str">
        <f t="shared" si="20"/>
        <v>项</v>
      </c>
    </row>
    <row r="604" ht="36" customHeight="1" spans="1:7">
      <c r="A604" s="488" t="s">
        <v>1130</v>
      </c>
      <c r="B604" s="343" t="s">
        <v>1131</v>
      </c>
      <c r="C604" s="489"/>
      <c r="D604" s="489"/>
      <c r="E604" s="487"/>
      <c r="F604" s="312" t="str">
        <f t="shared" si="19"/>
        <v>否</v>
      </c>
      <c r="G604" s="174" t="str">
        <f t="shared" si="20"/>
        <v>项</v>
      </c>
    </row>
    <row r="605" ht="36" customHeight="1" spans="1:7">
      <c r="A605" s="488" t="s">
        <v>1132</v>
      </c>
      <c r="B605" s="343" t="s">
        <v>1133</v>
      </c>
      <c r="C605" s="489"/>
      <c r="D605" s="489"/>
      <c r="E605" s="487"/>
      <c r="F605" s="312" t="str">
        <f t="shared" si="19"/>
        <v>否</v>
      </c>
      <c r="G605" s="174" t="str">
        <f t="shared" si="20"/>
        <v>项</v>
      </c>
    </row>
    <row r="606" ht="36" customHeight="1" spans="1:7">
      <c r="A606" s="488" t="s">
        <v>1134</v>
      </c>
      <c r="B606" s="343" t="s">
        <v>1135</v>
      </c>
      <c r="C606" s="489"/>
      <c r="D606" s="489"/>
      <c r="E606" s="487"/>
      <c r="F606" s="312" t="str">
        <f t="shared" si="19"/>
        <v>否</v>
      </c>
      <c r="G606" s="174" t="str">
        <f t="shared" si="20"/>
        <v>项</v>
      </c>
    </row>
    <row r="607" ht="36" customHeight="1" spans="1:7">
      <c r="A607" s="488" t="s">
        <v>1136</v>
      </c>
      <c r="B607" s="343" t="s">
        <v>1137</v>
      </c>
      <c r="C607" s="489"/>
      <c r="D607" s="489"/>
      <c r="E607" s="487"/>
      <c r="F607" s="312" t="str">
        <f t="shared" si="19"/>
        <v>否</v>
      </c>
      <c r="G607" s="174" t="str">
        <f t="shared" si="20"/>
        <v>项</v>
      </c>
    </row>
    <row r="608" ht="36" customHeight="1" spans="1:7">
      <c r="A608" s="485" t="s">
        <v>1138</v>
      </c>
      <c r="B608" s="339" t="s">
        <v>1139</v>
      </c>
      <c r="C608" s="486">
        <v>134</v>
      </c>
      <c r="D608" s="486"/>
      <c r="E608" s="487">
        <f t="shared" si="21"/>
        <v>-1</v>
      </c>
      <c r="F608" s="312" t="str">
        <f t="shared" si="19"/>
        <v>是</v>
      </c>
      <c r="G608" s="174" t="str">
        <f t="shared" si="20"/>
        <v>款</v>
      </c>
    </row>
    <row r="609" ht="36" customHeight="1" spans="1:7">
      <c r="A609" s="488" t="s">
        <v>1140</v>
      </c>
      <c r="B609" s="343" t="s">
        <v>1141</v>
      </c>
      <c r="C609" s="489"/>
      <c r="D609" s="489"/>
      <c r="E609" s="487"/>
      <c r="F609" s="312" t="str">
        <f t="shared" si="19"/>
        <v>否</v>
      </c>
      <c r="G609" s="174" t="str">
        <f t="shared" si="20"/>
        <v>项</v>
      </c>
    </row>
    <row r="610" ht="36" customHeight="1" spans="1:7">
      <c r="A610" s="488" t="s">
        <v>1142</v>
      </c>
      <c r="B610" s="343" t="s">
        <v>1143</v>
      </c>
      <c r="C610" s="489">
        <v>72</v>
      </c>
      <c r="D610" s="489"/>
      <c r="E610" s="490">
        <f t="shared" si="21"/>
        <v>-1</v>
      </c>
      <c r="F610" s="312" t="str">
        <f t="shared" si="19"/>
        <v>是</v>
      </c>
      <c r="G610" s="174" t="str">
        <f t="shared" si="20"/>
        <v>项</v>
      </c>
    </row>
    <row r="611" ht="36" customHeight="1" spans="1:7">
      <c r="A611" s="488" t="s">
        <v>1144</v>
      </c>
      <c r="B611" s="343" t="s">
        <v>1145</v>
      </c>
      <c r="C611" s="489"/>
      <c r="D611" s="489"/>
      <c r="E611" s="487"/>
      <c r="F611" s="312" t="str">
        <f t="shared" si="19"/>
        <v>否</v>
      </c>
      <c r="G611" s="174" t="str">
        <f t="shared" si="20"/>
        <v>项</v>
      </c>
    </row>
    <row r="612" ht="36" customHeight="1" spans="1:7">
      <c r="A612" s="488" t="s">
        <v>1146</v>
      </c>
      <c r="B612" s="343" t="s">
        <v>1147</v>
      </c>
      <c r="C612" s="489">
        <v>27</v>
      </c>
      <c r="D612" s="489"/>
      <c r="E612" s="490">
        <f t="shared" si="21"/>
        <v>-1</v>
      </c>
      <c r="F612" s="312" t="str">
        <f t="shared" si="19"/>
        <v>是</v>
      </c>
      <c r="G612" s="174" t="str">
        <f t="shared" si="20"/>
        <v>项</v>
      </c>
    </row>
    <row r="613" ht="36" customHeight="1" spans="1:7">
      <c r="A613" s="488" t="s">
        <v>1148</v>
      </c>
      <c r="B613" s="343" t="s">
        <v>1149</v>
      </c>
      <c r="C613" s="489">
        <v>14</v>
      </c>
      <c r="D613" s="489"/>
      <c r="E613" s="490">
        <f t="shared" si="21"/>
        <v>-1</v>
      </c>
      <c r="F613" s="312" t="str">
        <f t="shared" si="19"/>
        <v>是</v>
      </c>
      <c r="G613" s="174" t="str">
        <f t="shared" si="20"/>
        <v>项</v>
      </c>
    </row>
    <row r="614" ht="36" customHeight="1" spans="1:7">
      <c r="A614" s="488" t="s">
        <v>1150</v>
      </c>
      <c r="B614" s="343" t="s">
        <v>1151</v>
      </c>
      <c r="C614" s="489">
        <v>21</v>
      </c>
      <c r="D614" s="489"/>
      <c r="E614" s="490">
        <f t="shared" si="21"/>
        <v>-1</v>
      </c>
      <c r="F614" s="312" t="str">
        <f t="shared" si="19"/>
        <v>是</v>
      </c>
      <c r="G614" s="174" t="str">
        <f t="shared" si="20"/>
        <v>项</v>
      </c>
    </row>
    <row r="615" ht="36" customHeight="1" spans="1:7">
      <c r="A615" s="488" t="s">
        <v>1152</v>
      </c>
      <c r="B615" s="343" t="s">
        <v>1153</v>
      </c>
      <c r="C615" s="489"/>
      <c r="D615" s="489"/>
      <c r="E615" s="487"/>
      <c r="F615" s="312" t="str">
        <f t="shared" si="19"/>
        <v>否</v>
      </c>
      <c r="G615" s="174" t="str">
        <f t="shared" si="20"/>
        <v>项</v>
      </c>
    </row>
    <row r="616" ht="36" customHeight="1" spans="1:7">
      <c r="A616" s="485" t="s">
        <v>1154</v>
      </c>
      <c r="B616" s="339" t="s">
        <v>1155</v>
      </c>
      <c r="C616" s="486">
        <v>49</v>
      </c>
      <c r="D616" s="486"/>
      <c r="E616" s="487">
        <f t="shared" si="21"/>
        <v>-1</v>
      </c>
      <c r="F616" s="312" t="str">
        <f t="shared" si="19"/>
        <v>是</v>
      </c>
      <c r="G616" s="174" t="str">
        <f t="shared" si="20"/>
        <v>款</v>
      </c>
    </row>
    <row r="617" ht="36" customHeight="1" spans="1:7">
      <c r="A617" s="488" t="s">
        <v>1156</v>
      </c>
      <c r="B617" s="343" t="s">
        <v>143</v>
      </c>
      <c r="C617" s="489"/>
      <c r="D617" s="489"/>
      <c r="E617" s="487"/>
      <c r="F617" s="312" t="str">
        <f t="shared" si="19"/>
        <v>否</v>
      </c>
      <c r="G617" s="174" t="str">
        <f t="shared" si="20"/>
        <v>项</v>
      </c>
    </row>
    <row r="618" ht="36" customHeight="1" spans="1:7">
      <c r="A618" s="488" t="s">
        <v>1157</v>
      </c>
      <c r="B618" s="343" t="s">
        <v>145</v>
      </c>
      <c r="C618" s="489">
        <v>3</v>
      </c>
      <c r="D618" s="489"/>
      <c r="E618" s="490">
        <f t="shared" si="21"/>
        <v>-1</v>
      </c>
      <c r="F618" s="312" t="str">
        <f t="shared" si="19"/>
        <v>是</v>
      </c>
      <c r="G618" s="174" t="str">
        <f t="shared" si="20"/>
        <v>项</v>
      </c>
    </row>
    <row r="619" ht="36" customHeight="1" spans="1:7">
      <c r="A619" s="488" t="s">
        <v>1158</v>
      </c>
      <c r="B619" s="343" t="s">
        <v>147</v>
      </c>
      <c r="C619" s="489"/>
      <c r="D619" s="489"/>
      <c r="E619" s="487"/>
      <c r="F619" s="312" t="str">
        <f t="shared" si="19"/>
        <v>否</v>
      </c>
      <c r="G619" s="174" t="str">
        <f t="shared" si="20"/>
        <v>项</v>
      </c>
    </row>
    <row r="620" ht="36" customHeight="1" spans="1:7">
      <c r="A620" s="488" t="s">
        <v>1159</v>
      </c>
      <c r="B620" s="343" t="s">
        <v>1160</v>
      </c>
      <c r="C620" s="489"/>
      <c r="D620" s="489"/>
      <c r="E620" s="487"/>
      <c r="F620" s="312" t="str">
        <f t="shared" si="19"/>
        <v>否</v>
      </c>
      <c r="G620" s="174" t="str">
        <f t="shared" si="20"/>
        <v>项</v>
      </c>
    </row>
    <row r="621" ht="36" customHeight="1" spans="1:7">
      <c r="A621" s="488" t="s">
        <v>1161</v>
      </c>
      <c r="B621" s="343" t="s">
        <v>2412</v>
      </c>
      <c r="C621" s="489"/>
      <c r="D621" s="489"/>
      <c r="E621" s="487"/>
      <c r="F621" s="312" t="str">
        <f t="shared" si="19"/>
        <v>否</v>
      </c>
      <c r="G621" s="174" t="str">
        <f t="shared" si="20"/>
        <v>项</v>
      </c>
    </row>
    <row r="622" ht="36" customHeight="1" spans="1:7">
      <c r="A622" s="488" t="s">
        <v>1163</v>
      </c>
      <c r="B622" s="343" t="s">
        <v>1164</v>
      </c>
      <c r="C622" s="489"/>
      <c r="D622" s="489"/>
      <c r="E622" s="487"/>
      <c r="F622" s="312" t="str">
        <f t="shared" si="19"/>
        <v>否</v>
      </c>
      <c r="G622" s="174" t="str">
        <f t="shared" si="20"/>
        <v>项</v>
      </c>
    </row>
    <row r="623" ht="36" customHeight="1" spans="1:7">
      <c r="A623" s="488" t="s">
        <v>1165</v>
      </c>
      <c r="B623" s="343" t="s">
        <v>1166</v>
      </c>
      <c r="C623" s="489">
        <v>43</v>
      </c>
      <c r="D623" s="489"/>
      <c r="E623" s="490">
        <f t="shared" si="21"/>
        <v>-1</v>
      </c>
      <c r="F623" s="312" t="str">
        <f t="shared" si="19"/>
        <v>是</v>
      </c>
      <c r="G623" s="174" t="str">
        <f t="shared" si="20"/>
        <v>项</v>
      </c>
    </row>
    <row r="624" ht="36" customHeight="1" spans="1:7">
      <c r="A624" s="488" t="s">
        <v>1167</v>
      </c>
      <c r="B624" s="343" t="s">
        <v>1168</v>
      </c>
      <c r="C624" s="489">
        <v>3</v>
      </c>
      <c r="D624" s="489"/>
      <c r="E624" s="490">
        <f t="shared" si="21"/>
        <v>-1</v>
      </c>
      <c r="F624" s="312" t="str">
        <f t="shared" si="19"/>
        <v>是</v>
      </c>
      <c r="G624" s="174" t="str">
        <f t="shared" si="20"/>
        <v>项</v>
      </c>
    </row>
    <row r="625" ht="36" customHeight="1" spans="1:7">
      <c r="A625" s="485" t="s">
        <v>1169</v>
      </c>
      <c r="B625" s="339" t="s">
        <v>1170</v>
      </c>
      <c r="C625" s="486"/>
      <c r="D625" s="486"/>
      <c r="E625" s="487"/>
      <c r="F625" s="312" t="str">
        <f t="shared" si="19"/>
        <v>否</v>
      </c>
      <c r="G625" s="174" t="str">
        <f t="shared" si="20"/>
        <v>款</v>
      </c>
    </row>
    <row r="626" ht="36" customHeight="1" spans="1:7">
      <c r="A626" s="488" t="s">
        <v>1171</v>
      </c>
      <c r="B626" s="343" t="s">
        <v>143</v>
      </c>
      <c r="C626" s="489"/>
      <c r="D626" s="489"/>
      <c r="E626" s="487"/>
      <c r="F626" s="312" t="str">
        <f t="shared" si="19"/>
        <v>否</v>
      </c>
      <c r="G626" s="174" t="str">
        <f t="shared" si="20"/>
        <v>项</v>
      </c>
    </row>
    <row r="627" ht="36" customHeight="1" spans="1:7">
      <c r="A627" s="488" t="s">
        <v>1172</v>
      </c>
      <c r="B627" s="343" t="s">
        <v>145</v>
      </c>
      <c r="C627" s="489"/>
      <c r="D627" s="489"/>
      <c r="E627" s="487"/>
      <c r="F627" s="312" t="str">
        <f t="shared" si="19"/>
        <v>否</v>
      </c>
      <c r="G627" s="174" t="str">
        <f t="shared" si="20"/>
        <v>项</v>
      </c>
    </row>
    <row r="628" ht="36" customHeight="1" spans="1:7">
      <c r="A628" s="488" t="s">
        <v>1173</v>
      </c>
      <c r="B628" s="343" t="s">
        <v>147</v>
      </c>
      <c r="C628" s="489"/>
      <c r="D628" s="489"/>
      <c r="E628" s="487"/>
      <c r="F628" s="312" t="str">
        <f t="shared" si="19"/>
        <v>否</v>
      </c>
      <c r="G628" s="174" t="str">
        <f t="shared" si="20"/>
        <v>项</v>
      </c>
    </row>
    <row r="629" ht="36" customHeight="1" spans="1:7">
      <c r="A629" s="488" t="s">
        <v>1174</v>
      </c>
      <c r="B629" s="343" t="s">
        <v>1175</v>
      </c>
      <c r="C629" s="489"/>
      <c r="D629" s="489"/>
      <c r="E629" s="487"/>
      <c r="F629" s="312" t="str">
        <f t="shared" si="19"/>
        <v>否</v>
      </c>
      <c r="G629" s="174" t="str">
        <f t="shared" si="20"/>
        <v>项</v>
      </c>
    </row>
    <row r="630" ht="36" customHeight="1" spans="1:7">
      <c r="A630" s="485" t="s">
        <v>1176</v>
      </c>
      <c r="B630" s="339" t="s">
        <v>1177</v>
      </c>
      <c r="C630" s="486"/>
      <c r="D630" s="486"/>
      <c r="E630" s="487"/>
      <c r="F630" s="312" t="str">
        <f t="shared" si="19"/>
        <v>否</v>
      </c>
      <c r="G630" s="174" t="str">
        <f t="shared" si="20"/>
        <v>款</v>
      </c>
    </row>
    <row r="631" ht="36" customHeight="1" spans="1:7">
      <c r="A631" s="488" t="s">
        <v>1178</v>
      </c>
      <c r="B631" s="343" t="s">
        <v>1179</v>
      </c>
      <c r="C631" s="489"/>
      <c r="D631" s="489"/>
      <c r="E631" s="487"/>
      <c r="F631" s="312" t="str">
        <f t="shared" si="19"/>
        <v>否</v>
      </c>
      <c r="G631" s="174" t="str">
        <f t="shared" si="20"/>
        <v>项</v>
      </c>
    </row>
    <row r="632" ht="36" customHeight="1" spans="1:7">
      <c r="A632" s="488" t="s">
        <v>1180</v>
      </c>
      <c r="B632" s="343" t="s">
        <v>1181</v>
      </c>
      <c r="C632" s="489"/>
      <c r="D632" s="489"/>
      <c r="E632" s="487"/>
      <c r="F632" s="312" t="str">
        <f t="shared" si="19"/>
        <v>否</v>
      </c>
      <c r="G632" s="174" t="str">
        <f t="shared" si="20"/>
        <v>项</v>
      </c>
    </row>
    <row r="633" ht="36" customHeight="1" spans="1:7">
      <c r="A633" s="485" t="s">
        <v>1182</v>
      </c>
      <c r="B633" s="339" t="s">
        <v>1183</v>
      </c>
      <c r="C633" s="486"/>
      <c r="D633" s="486"/>
      <c r="E633" s="487"/>
      <c r="F633" s="312" t="str">
        <f t="shared" si="19"/>
        <v>否</v>
      </c>
      <c r="G633" s="174" t="str">
        <f t="shared" si="20"/>
        <v>款</v>
      </c>
    </row>
    <row r="634" ht="36" customHeight="1" spans="1:7">
      <c r="A634" s="488" t="s">
        <v>1184</v>
      </c>
      <c r="B634" s="343" t="s">
        <v>1185</v>
      </c>
      <c r="C634" s="489"/>
      <c r="D634" s="489"/>
      <c r="E634" s="487"/>
      <c r="F634" s="312" t="str">
        <f t="shared" si="19"/>
        <v>否</v>
      </c>
      <c r="G634" s="174" t="str">
        <f t="shared" si="20"/>
        <v>项</v>
      </c>
    </row>
    <row r="635" ht="36" customHeight="1" spans="1:7">
      <c r="A635" s="488" t="s">
        <v>1186</v>
      </c>
      <c r="B635" s="343" t="s">
        <v>1187</v>
      </c>
      <c r="C635" s="489"/>
      <c r="D635" s="489"/>
      <c r="E635" s="487"/>
      <c r="F635" s="312" t="str">
        <f t="shared" si="19"/>
        <v>否</v>
      </c>
      <c r="G635" s="174" t="str">
        <f t="shared" si="20"/>
        <v>项</v>
      </c>
    </row>
    <row r="636" ht="36" customHeight="1" spans="1:7">
      <c r="A636" s="485" t="s">
        <v>1188</v>
      </c>
      <c r="B636" s="339" t="s">
        <v>1189</v>
      </c>
      <c r="C636" s="486"/>
      <c r="D636" s="486"/>
      <c r="E636" s="487"/>
      <c r="F636" s="312" t="str">
        <f t="shared" si="19"/>
        <v>否</v>
      </c>
      <c r="G636" s="174" t="str">
        <f t="shared" si="20"/>
        <v>款</v>
      </c>
    </row>
    <row r="637" ht="36" customHeight="1" spans="1:7">
      <c r="A637" s="488" t="s">
        <v>1190</v>
      </c>
      <c r="B637" s="343" t="s">
        <v>1191</v>
      </c>
      <c r="C637" s="489"/>
      <c r="D637" s="489"/>
      <c r="E637" s="487"/>
      <c r="F637" s="312" t="str">
        <f t="shared" si="19"/>
        <v>否</v>
      </c>
      <c r="G637" s="174" t="str">
        <f t="shared" si="20"/>
        <v>项</v>
      </c>
    </row>
    <row r="638" ht="36" customHeight="1" spans="1:7">
      <c r="A638" s="488" t="s">
        <v>1192</v>
      </c>
      <c r="B638" s="343" t="s">
        <v>1193</v>
      </c>
      <c r="C638" s="489"/>
      <c r="D638" s="489"/>
      <c r="E638" s="487"/>
      <c r="F638" s="312" t="str">
        <f t="shared" si="19"/>
        <v>否</v>
      </c>
      <c r="G638" s="174" t="str">
        <f t="shared" si="20"/>
        <v>项</v>
      </c>
    </row>
    <row r="639" ht="36" customHeight="1" spans="1:7">
      <c r="A639" s="485" t="s">
        <v>1194</v>
      </c>
      <c r="B639" s="339" t="s">
        <v>1195</v>
      </c>
      <c r="C639" s="486"/>
      <c r="D639" s="486"/>
      <c r="E639" s="487"/>
      <c r="F639" s="312" t="str">
        <f t="shared" si="19"/>
        <v>否</v>
      </c>
      <c r="G639" s="174" t="str">
        <f t="shared" si="20"/>
        <v>款</v>
      </c>
    </row>
    <row r="640" ht="36" customHeight="1" spans="1:7">
      <c r="A640" s="488" t="s">
        <v>1196</v>
      </c>
      <c r="B640" s="343" t="s">
        <v>1197</v>
      </c>
      <c r="C640" s="489"/>
      <c r="D640" s="489"/>
      <c r="E640" s="487"/>
      <c r="F640" s="312" t="str">
        <f t="shared" si="19"/>
        <v>否</v>
      </c>
      <c r="G640" s="174" t="str">
        <f t="shared" si="20"/>
        <v>项</v>
      </c>
    </row>
    <row r="641" ht="36" customHeight="1" spans="1:7">
      <c r="A641" s="488" t="s">
        <v>1198</v>
      </c>
      <c r="B641" s="343" t="s">
        <v>1199</v>
      </c>
      <c r="C641" s="489"/>
      <c r="D641" s="489"/>
      <c r="E641" s="487"/>
      <c r="F641" s="312" t="str">
        <f t="shared" si="19"/>
        <v>否</v>
      </c>
      <c r="G641" s="174" t="str">
        <f t="shared" si="20"/>
        <v>项</v>
      </c>
    </row>
    <row r="642" ht="36" customHeight="1" spans="1:7">
      <c r="A642" s="485" t="s">
        <v>1200</v>
      </c>
      <c r="B642" s="339" t="s">
        <v>1201</v>
      </c>
      <c r="C642" s="486">
        <v>26</v>
      </c>
      <c r="D642" s="486"/>
      <c r="E642" s="487">
        <f>(D642-C642)/C642</f>
        <v>-1</v>
      </c>
      <c r="F642" s="312" t="str">
        <f t="shared" si="19"/>
        <v>是</v>
      </c>
      <c r="G642" s="174" t="str">
        <f t="shared" si="20"/>
        <v>款</v>
      </c>
    </row>
    <row r="643" ht="36" customHeight="1" spans="1:7">
      <c r="A643" s="488" t="s">
        <v>1202</v>
      </c>
      <c r="B643" s="343" t="s">
        <v>1203</v>
      </c>
      <c r="C643" s="489">
        <v>10</v>
      </c>
      <c r="D643" s="489"/>
      <c r="E643" s="490">
        <f>(D643-C643)/C643</f>
        <v>-1</v>
      </c>
      <c r="F643" s="312" t="str">
        <f t="shared" si="19"/>
        <v>是</v>
      </c>
      <c r="G643" s="174" t="str">
        <f t="shared" si="20"/>
        <v>项</v>
      </c>
    </row>
    <row r="644" ht="36" customHeight="1" spans="1:7">
      <c r="A644" s="488" t="s">
        <v>1204</v>
      </c>
      <c r="B644" s="343" t="s">
        <v>1205</v>
      </c>
      <c r="C644" s="489">
        <v>16</v>
      </c>
      <c r="D644" s="489"/>
      <c r="E644" s="490">
        <f>(D644-C644)/C644</f>
        <v>-1</v>
      </c>
      <c r="F644" s="312" t="str">
        <f t="shared" ref="F644:F707" si="22">IF(LEN(A644)=3,"是",IF(B644&lt;&gt;"",IF(SUM(C644:D644)&lt;&gt;0,"是","否"),"是"))</f>
        <v>是</v>
      </c>
      <c r="G644" s="174" t="str">
        <f t="shared" ref="G644:G707" si="23">IF(LEN(A644)=3,"类",IF(LEN(A644)=5,"款","项"))</f>
        <v>项</v>
      </c>
    </row>
    <row r="645" ht="36" customHeight="1" spans="1:7">
      <c r="A645" s="485" t="s">
        <v>1206</v>
      </c>
      <c r="B645" s="339" t="s">
        <v>1207</v>
      </c>
      <c r="C645" s="486"/>
      <c r="D645" s="486"/>
      <c r="E645" s="487"/>
      <c r="F645" s="312" t="str">
        <f t="shared" si="22"/>
        <v>否</v>
      </c>
      <c r="G645" s="174" t="str">
        <f t="shared" si="23"/>
        <v>款</v>
      </c>
    </row>
    <row r="646" ht="36" customHeight="1" spans="1:7">
      <c r="A646" s="488" t="s">
        <v>1208</v>
      </c>
      <c r="B646" s="343" t="s">
        <v>1209</v>
      </c>
      <c r="C646" s="489"/>
      <c r="D646" s="489"/>
      <c r="E646" s="487"/>
      <c r="F646" s="312" t="str">
        <f t="shared" si="22"/>
        <v>否</v>
      </c>
      <c r="G646" s="174" t="str">
        <f t="shared" si="23"/>
        <v>项</v>
      </c>
    </row>
    <row r="647" ht="36" customHeight="1" spans="1:7">
      <c r="A647" s="488" t="s">
        <v>1210</v>
      </c>
      <c r="B647" s="343" t="s">
        <v>1211</v>
      </c>
      <c r="C647" s="489"/>
      <c r="D647" s="489"/>
      <c r="E647" s="487"/>
      <c r="F647" s="312" t="str">
        <f t="shared" si="22"/>
        <v>否</v>
      </c>
      <c r="G647" s="174" t="str">
        <f t="shared" si="23"/>
        <v>项</v>
      </c>
    </row>
    <row r="648" ht="36" customHeight="1" spans="1:7">
      <c r="A648" s="488" t="s">
        <v>1212</v>
      </c>
      <c r="B648" s="343" t="s">
        <v>1213</v>
      </c>
      <c r="C648" s="489"/>
      <c r="D648" s="489"/>
      <c r="E648" s="487"/>
      <c r="F648" s="312" t="str">
        <f t="shared" si="22"/>
        <v>否</v>
      </c>
      <c r="G648" s="174" t="str">
        <f t="shared" si="23"/>
        <v>项</v>
      </c>
    </row>
    <row r="649" ht="36" customHeight="1" spans="1:7">
      <c r="A649" s="485" t="s">
        <v>1214</v>
      </c>
      <c r="B649" s="339" t="s">
        <v>1215</v>
      </c>
      <c r="C649" s="486"/>
      <c r="D649" s="486"/>
      <c r="E649" s="487"/>
      <c r="F649" s="312" t="str">
        <f t="shared" si="22"/>
        <v>否</v>
      </c>
      <c r="G649" s="174" t="str">
        <f t="shared" si="23"/>
        <v>款</v>
      </c>
    </row>
    <row r="650" ht="36" customHeight="1" spans="1:7">
      <c r="A650" s="488" t="s">
        <v>1216</v>
      </c>
      <c r="B650" s="343" t="s">
        <v>1217</v>
      </c>
      <c r="C650" s="489"/>
      <c r="D650" s="489"/>
      <c r="E650" s="487"/>
      <c r="F650" s="312" t="str">
        <f t="shared" si="22"/>
        <v>否</v>
      </c>
      <c r="G650" s="174" t="str">
        <f t="shared" si="23"/>
        <v>项</v>
      </c>
    </row>
    <row r="651" ht="36" customHeight="1" spans="1:7">
      <c r="A651" s="488" t="s">
        <v>1218</v>
      </c>
      <c r="B651" s="343" t="s">
        <v>1219</v>
      </c>
      <c r="C651" s="489"/>
      <c r="D651" s="489"/>
      <c r="E651" s="487"/>
      <c r="F651" s="312" t="str">
        <f t="shared" si="22"/>
        <v>否</v>
      </c>
      <c r="G651" s="174" t="str">
        <f t="shared" si="23"/>
        <v>项</v>
      </c>
    </row>
    <row r="652" ht="36" customHeight="1" spans="1:7">
      <c r="A652" s="488" t="s">
        <v>1220</v>
      </c>
      <c r="B652" s="343" t="s">
        <v>1221</v>
      </c>
      <c r="C652" s="489"/>
      <c r="D652" s="489"/>
      <c r="E652" s="487"/>
      <c r="F652" s="312" t="str">
        <f t="shared" si="22"/>
        <v>否</v>
      </c>
      <c r="G652" s="174" t="str">
        <f t="shared" si="23"/>
        <v>项</v>
      </c>
    </row>
    <row r="653" ht="36" customHeight="1" spans="1:7">
      <c r="A653" s="488" t="s">
        <v>1222</v>
      </c>
      <c r="B653" s="343" t="s">
        <v>1223</v>
      </c>
      <c r="C653" s="489"/>
      <c r="D653" s="489"/>
      <c r="E653" s="487"/>
      <c r="F653" s="312" t="str">
        <f t="shared" si="22"/>
        <v>否</v>
      </c>
      <c r="G653" s="174" t="str">
        <f t="shared" si="23"/>
        <v>项</v>
      </c>
    </row>
    <row r="654" ht="36" customHeight="1" spans="1:7">
      <c r="A654" s="485" t="s">
        <v>1224</v>
      </c>
      <c r="B654" s="339" t="s">
        <v>1225</v>
      </c>
      <c r="C654" s="486">
        <v>3</v>
      </c>
      <c r="D654" s="486"/>
      <c r="E654" s="487">
        <f>(D654-C654)/C654</f>
        <v>-1</v>
      </c>
      <c r="F654" s="312" t="str">
        <f t="shared" si="22"/>
        <v>是</v>
      </c>
      <c r="G654" s="174" t="str">
        <f t="shared" si="23"/>
        <v>款</v>
      </c>
    </row>
    <row r="655" ht="36" customHeight="1" spans="1:7">
      <c r="A655" s="488" t="s">
        <v>1226</v>
      </c>
      <c r="B655" s="343" t="s">
        <v>143</v>
      </c>
      <c r="C655" s="489"/>
      <c r="D655" s="489"/>
      <c r="E655" s="487"/>
      <c r="F655" s="312" t="str">
        <f t="shared" si="22"/>
        <v>否</v>
      </c>
      <c r="G655" s="174" t="str">
        <f t="shared" si="23"/>
        <v>项</v>
      </c>
    </row>
    <row r="656" ht="36" customHeight="1" spans="1:7">
      <c r="A656" s="488" t="s">
        <v>1227</v>
      </c>
      <c r="B656" s="343" t="s">
        <v>145</v>
      </c>
      <c r="C656" s="489"/>
      <c r="D656" s="489"/>
      <c r="E656" s="487"/>
      <c r="F656" s="312" t="str">
        <f t="shared" si="22"/>
        <v>否</v>
      </c>
      <c r="G656" s="174" t="str">
        <f t="shared" si="23"/>
        <v>项</v>
      </c>
    </row>
    <row r="657" ht="36" customHeight="1" spans="1:7">
      <c r="A657" s="488" t="s">
        <v>1228</v>
      </c>
      <c r="B657" s="343" t="s">
        <v>147</v>
      </c>
      <c r="C657" s="489"/>
      <c r="D657" s="489"/>
      <c r="E657" s="487"/>
      <c r="F657" s="312" t="str">
        <f t="shared" si="22"/>
        <v>否</v>
      </c>
      <c r="G657" s="174" t="str">
        <f t="shared" si="23"/>
        <v>项</v>
      </c>
    </row>
    <row r="658" ht="36" customHeight="1" spans="1:7">
      <c r="A658" s="488" t="s">
        <v>1229</v>
      </c>
      <c r="B658" s="343" t="s">
        <v>1230</v>
      </c>
      <c r="C658" s="489">
        <v>3</v>
      </c>
      <c r="D658" s="489"/>
      <c r="E658" s="490">
        <f>(D658-C658)/C658</f>
        <v>-1</v>
      </c>
      <c r="F658" s="312" t="str">
        <f t="shared" si="22"/>
        <v>是</v>
      </c>
      <c r="G658" s="174" t="str">
        <f t="shared" si="23"/>
        <v>项</v>
      </c>
    </row>
    <row r="659" ht="36" customHeight="1" spans="1:7">
      <c r="A659" s="488" t="s">
        <v>1231</v>
      </c>
      <c r="B659" s="343" t="s">
        <v>1232</v>
      </c>
      <c r="C659" s="489"/>
      <c r="D659" s="489"/>
      <c r="E659" s="487"/>
      <c r="F659" s="312" t="str">
        <f t="shared" si="22"/>
        <v>否</v>
      </c>
      <c r="G659" s="174" t="str">
        <f t="shared" si="23"/>
        <v>项</v>
      </c>
    </row>
    <row r="660" ht="36" customHeight="1" spans="1:7">
      <c r="A660" s="488" t="s">
        <v>1233</v>
      </c>
      <c r="B660" s="343" t="s">
        <v>161</v>
      </c>
      <c r="C660" s="489"/>
      <c r="D660" s="489"/>
      <c r="E660" s="487"/>
      <c r="F660" s="312" t="str">
        <f t="shared" si="22"/>
        <v>否</v>
      </c>
      <c r="G660" s="174" t="str">
        <f t="shared" si="23"/>
        <v>项</v>
      </c>
    </row>
    <row r="661" ht="36" customHeight="1" spans="1:7">
      <c r="A661" s="488" t="s">
        <v>1234</v>
      </c>
      <c r="B661" s="343" t="s">
        <v>1235</v>
      </c>
      <c r="C661" s="489"/>
      <c r="D661" s="489"/>
      <c r="E661" s="487"/>
      <c r="F661" s="312" t="str">
        <f t="shared" si="22"/>
        <v>否</v>
      </c>
      <c r="G661" s="174" t="str">
        <f t="shared" si="23"/>
        <v>项</v>
      </c>
    </row>
    <row r="662" ht="36" customHeight="1" spans="1:7">
      <c r="A662" s="485" t="s">
        <v>1236</v>
      </c>
      <c r="B662" s="339" t="s">
        <v>1237</v>
      </c>
      <c r="C662" s="486">
        <v>48</v>
      </c>
      <c r="D662" s="486"/>
      <c r="E662" s="487">
        <f>(D662-C662)/C662</f>
        <v>-1</v>
      </c>
      <c r="F662" s="312" t="str">
        <f t="shared" si="22"/>
        <v>是</v>
      </c>
      <c r="G662" s="174" t="str">
        <f t="shared" si="23"/>
        <v>款</v>
      </c>
    </row>
    <row r="663" ht="36" customHeight="1" spans="1:7">
      <c r="A663" s="488" t="s">
        <v>1238</v>
      </c>
      <c r="B663" s="343" t="s">
        <v>1239</v>
      </c>
      <c r="C663" s="489">
        <v>48</v>
      </c>
      <c r="D663" s="489"/>
      <c r="E663" s="490">
        <f>(D663-C663)/C663</f>
        <v>-1</v>
      </c>
      <c r="F663" s="312" t="str">
        <f t="shared" si="22"/>
        <v>是</v>
      </c>
      <c r="G663" s="174" t="str">
        <f t="shared" si="23"/>
        <v>项</v>
      </c>
    </row>
    <row r="664" ht="36" customHeight="1" spans="1:7">
      <c r="A664" s="488" t="s">
        <v>1240</v>
      </c>
      <c r="B664" s="343" t="s">
        <v>1241</v>
      </c>
      <c r="C664" s="489"/>
      <c r="D664" s="489"/>
      <c r="E664" s="487"/>
      <c r="F664" s="312" t="str">
        <f t="shared" si="22"/>
        <v>否</v>
      </c>
      <c r="G664" s="174" t="str">
        <f t="shared" si="23"/>
        <v>项</v>
      </c>
    </row>
    <row r="665" ht="36" customHeight="1" spans="1:7">
      <c r="A665" s="485" t="s">
        <v>1242</v>
      </c>
      <c r="B665" s="339" t="s">
        <v>1243</v>
      </c>
      <c r="C665" s="486">
        <v>33</v>
      </c>
      <c r="D665" s="486">
        <v>20</v>
      </c>
      <c r="E665" s="487">
        <f>(D665-C665)/C665</f>
        <v>-0.393939393939394</v>
      </c>
      <c r="F665" s="312" t="str">
        <f t="shared" si="22"/>
        <v>是</v>
      </c>
      <c r="G665" s="174" t="str">
        <f t="shared" si="23"/>
        <v>款</v>
      </c>
    </row>
    <row r="666" ht="36" customHeight="1" spans="1:7">
      <c r="A666" s="345">
        <v>2089999</v>
      </c>
      <c r="B666" s="343" t="s">
        <v>1244</v>
      </c>
      <c r="C666" s="489">
        <v>33</v>
      </c>
      <c r="D666" s="489">
        <v>20</v>
      </c>
      <c r="E666" s="490">
        <f>(D666-C666)/C666</f>
        <v>-0.393939393939394</v>
      </c>
      <c r="F666" s="312" t="str">
        <f t="shared" si="22"/>
        <v>是</v>
      </c>
      <c r="G666" s="174" t="str">
        <f t="shared" si="23"/>
        <v>项</v>
      </c>
    </row>
    <row r="667" ht="36" customHeight="1" spans="1:8">
      <c r="A667" s="348" t="s">
        <v>1245</v>
      </c>
      <c r="B667" s="494" t="s">
        <v>525</v>
      </c>
      <c r="C667" s="495"/>
      <c r="D667" s="495"/>
      <c r="E667" s="487"/>
      <c r="F667" s="312" t="str">
        <f t="shared" si="22"/>
        <v>否</v>
      </c>
      <c r="G667" s="174" t="str">
        <f t="shared" si="23"/>
        <v>项</v>
      </c>
      <c r="H667" s="496"/>
    </row>
    <row r="668" ht="36" customHeight="1" spans="1:7">
      <c r="A668" s="348" t="s">
        <v>1246</v>
      </c>
      <c r="B668" s="494" t="s">
        <v>1247</v>
      </c>
      <c r="C668" s="495"/>
      <c r="D668" s="495"/>
      <c r="E668" s="487"/>
      <c r="F668" s="312" t="str">
        <f t="shared" si="22"/>
        <v>否</v>
      </c>
      <c r="G668" s="174" t="str">
        <f t="shared" si="23"/>
        <v>项</v>
      </c>
    </row>
    <row r="669" s="452" customFormat="1" ht="36" customHeight="1" spans="1:7">
      <c r="A669" s="502" t="s">
        <v>87</v>
      </c>
      <c r="B669" s="252" t="s">
        <v>88</v>
      </c>
      <c r="C669" s="503">
        <f>C670+C675+C689+C693+C705+C708+C712+C717+C721+C725+C728+C737+C739</f>
        <v>1386</v>
      </c>
      <c r="D669" s="503">
        <f>D670+D675+D689+D693+D705+D708+D712+D717+D721+D725+D728+D737+D739</f>
        <v>251</v>
      </c>
      <c r="E669" s="487">
        <f>(D669-C669)/C669</f>
        <v>-0.818903318903319</v>
      </c>
      <c r="F669" s="312" t="str">
        <f t="shared" si="22"/>
        <v>是</v>
      </c>
      <c r="G669" s="452" t="str">
        <f t="shared" si="23"/>
        <v>类</v>
      </c>
    </row>
    <row r="670" s="452" customFormat="1" ht="36" customHeight="1" spans="1:7">
      <c r="A670" s="502" t="s">
        <v>1248</v>
      </c>
      <c r="B670" s="252" t="s">
        <v>1249</v>
      </c>
      <c r="C670" s="503"/>
      <c r="D670" s="503"/>
      <c r="E670" s="487"/>
      <c r="F670" s="312" t="str">
        <f t="shared" si="22"/>
        <v>否</v>
      </c>
      <c r="G670" s="452" t="str">
        <f t="shared" si="23"/>
        <v>款</v>
      </c>
    </row>
    <row r="671" ht="36" customHeight="1" spans="1:7">
      <c r="A671" s="488" t="s">
        <v>1250</v>
      </c>
      <c r="B671" s="343" t="s">
        <v>143</v>
      </c>
      <c r="C671" s="489"/>
      <c r="D671" s="489"/>
      <c r="E671" s="490"/>
      <c r="F671" s="312" t="str">
        <f t="shared" si="22"/>
        <v>否</v>
      </c>
      <c r="G671" s="174" t="str">
        <f t="shared" si="23"/>
        <v>项</v>
      </c>
    </row>
    <row r="672" ht="36" customHeight="1" spans="1:7">
      <c r="A672" s="488" t="s">
        <v>1251</v>
      </c>
      <c r="B672" s="343" t="s">
        <v>145</v>
      </c>
      <c r="C672" s="489"/>
      <c r="D672" s="489"/>
      <c r="E672" s="490"/>
      <c r="F672" s="312" t="str">
        <f t="shared" si="22"/>
        <v>否</v>
      </c>
      <c r="G672" s="174" t="str">
        <f t="shared" si="23"/>
        <v>项</v>
      </c>
    </row>
    <row r="673" ht="36" customHeight="1" spans="1:7">
      <c r="A673" s="488" t="s">
        <v>1252</v>
      </c>
      <c r="B673" s="343" t="s">
        <v>147</v>
      </c>
      <c r="C673" s="489"/>
      <c r="D673" s="489"/>
      <c r="E673" s="490"/>
      <c r="F673" s="312" t="str">
        <f t="shared" si="22"/>
        <v>否</v>
      </c>
      <c r="G673" s="174" t="str">
        <f t="shared" si="23"/>
        <v>项</v>
      </c>
    </row>
    <row r="674" ht="36" customHeight="1" spans="1:7">
      <c r="A674" s="488" t="s">
        <v>1253</v>
      </c>
      <c r="B674" s="343" t="s">
        <v>1254</v>
      </c>
      <c r="C674" s="489"/>
      <c r="D674" s="489"/>
      <c r="E674" s="490"/>
      <c r="F674" s="312" t="str">
        <f t="shared" si="22"/>
        <v>否</v>
      </c>
      <c r="G674" s="174" t="str">
        <f t="shared" si="23"/>
        <v>项</v>
      </c>
    </row>
    <row r="675" ht="36" customHeight="1" spans="1:7">
      <c r="A675" s="485" t="s">
        <v>1255</v>
      </c>
      <c r="B675" s="339" t="s">
        <v>1256</v>
      </c>
      <c r="C675" s="486"/>
      <c r="D675" s="486"/>
      <c r="E675" s="487"/>
      <c r="F675" s="312" t="str">
        <f t="shared" si="22"/>
        <v>否</v>
      </c>
      <c r="G675" s="174" t="str">
        <f t="shared" si="23"/>
        <v>款</v>
      </c>
    </row>
    <row r="676" ht="36" customHeight="1" spans="1:7">
      <c r="A676" s="488" t="s">
        <v>1257</v>
      </c>
      <c r="B676" s="343" t="s">
        <v>1258</v>
      </c>
      <c r="C676" s="489"/>
      <c r="D676" s="489"/>
      <c r="E676" s="490"/>
      <c r="F676" s="312" t="str">
        <f t="shared" si="22"/>
        <v>否</v>
      </c>
      <c r="G676" s="174" t="str">
        <f t="shared" si="23"/>
        <v>项</v>
      </c>
    </row>
    <row r="677" ht="36" customHeight="1" spans="1:7">
      <c r="A677" s="488" t="s">
        <v>1259</v>
      </c>
      <c r="B677" s="343" t="s">
        <v>1260</v>
      </c>
      <c r="C677" s="489"/>
      <c r="D677" s="489"/>
      <c r="E677" s="490"/>
      <c r="F677" s="312" t="str">
        <f t="shared" si="22"/>
        <v>否</v>
      </c>
      <c r="G677" s="174" t="str">
        <f t="shared" si="23"/>
        <v>项</v>
      </c>
    </row>
    <row r="678" ht="36" customHeight="1" spans="1:7">
      <c r="A678" s="488" t="s">
        <v>1261</v>
      </c>
      <c r="B678" s="343" t="s">
        <v>1262</v>
      </c>
      <c r="C678" s="489"/>
      <c r="D678" s="489"/>
      <c r="E678" s="490"/>
      <c r="F678" s="312" t="str">
        <f t="shared" si="22"/>
        <v>否</v>
      </c>
      <c r="G678" s="174" t="str">
        <f t="shared" si="23"/>
        <v>项</v>
      </c>
    </row>
    <row r="679" ht="36" customHeight="1" spans="1:7">
      <c r="A679" s="488" t="s">
        <v>1263</v>
      </c>
      <c r="B679" s="343" t="s">
        <v>1264</v>
      </c>
      <c r="C679" s="489"/>
      <c r="D679" s="489"/>
      <c r="E679" s="490"/>
      <c r="F679" s="312" t="str">
        <f t="shared" si="22"/>
        <v>否</v>
      </c>
      <c r="G679" s="174" t="str">
        <f t="shared" si="23"/>
        <v>项</v>
      </c>
    </row>
    <row r="680" s="452" customFormat="1" ht="36" customHeight="1" spans="1:7">
      <c r="A680" s="497" t="s">
        <v>1265</v>
      </c>
      <c r="B680" s="504" t="s">
        <v>1266</v>
      </c>
      <c r="C680" s="505"/>
      <c r="D680" s="505"/>
      <c r="E680" s="490"/>
      <c r="F680" s="312" t="str">
        <f t="shared" si="22"/>
        <v>否</v>
      </c>
      <c r="G680" s="452" t="str">
        <f t="shared" si="23"/>
        <v>项</v>
      </c>
    </row>
    <row r="681" s="452" customFormat="1" ht="36" customHeight="1" spans="1:7">
      <c r="A681" s="497" t="s">
        <v>1267</v>
      </c>
      <c r="B681" s="504" t="s">
        <v>1268</v>
      </c>
      <c r="C681" s="505"/>
      <c r="D681" s="505"/>
      <c r="E681" s="490"/>
      <c r="F681" s="312" t="str">
        <f t="shared" si="22"/>
        <v>否</v>
      </c>
      <c r="G681" s="452" t="str">
        <f t="shared" si="23"/>
        <v>项</v>
      </c>
    </row>
    <row r="682" s="452" customFormat="1" ht="36" customHeight="1" spans="1:7">
      <c r="A682" s="497" t="s">
        <v>1269</v>
      </c>
      <c r="B682" s="504" t="s">
        <v>1270</v>
      </c>
      <c r="C682" s="505"/>
      <c r="D682" s="505"/>
      <c r="E682" s="490"/>
      <c r="F682" s="312" t="str">
        <f t="shared" si="22"/>
        <v>否</v>
      </c>
      <c r="G682" s="452" t="str">
        <f t="shared" si="23"/>
        <v>项</v>
      </c>
    </row>
    <row r="683" s="452" customFormat="1" ht="36" customHeight="1" spans="1:7">
      <c r="A683" s="497" t="s">
        <v>1271</v>
      </c>
      <c r="B683" s="504" t="s">
        <v>1272</v>
      </c>
      <c r="C683" s="505"/>
      <c r="D683" s="505"/>
      <c r="E683" s="490"/>
      <c r="F683" s="312" t="str">
        <f t="shared" si="22"/>
        <v>否</v>
      </c>
      <c r="G683" s="452" t="str">
        <f t="shared" si="23"/>
        <v>项</v>
      </c>
    </row>
    <row r="684" s="452" customFormat="1" ht="36" customHeight="1" spans="1:7">
      <c r="A684" s="497" t="s">
        <v>1273</v>
      </c>
      <c r="B684" s="504" t="s">
        <v>1274</v>
      </c>
      <c r="C684" s="505"/>
      <c r="D684" s="505"/>
      <c r="E684" s="490"/>
      <c r="F684" s="312" t="str">
        <f t="shared" si="22"/>
        <v>否</v>
      </c>
      <c r="G684" s="452" t="str">
        <f t="shared" si="23"/>
        <v>项</v>
      </c>
    </row>
    <row r="685" s="452" customFormat="1" ht="36" customHeight="1" spans="1:7">
      <c r="A685" s="497" t="s">
        <v>1275</v>
      </c>
      <c r="B685" s="504" t="s">
        <v>1276</v>
      </c>
      <c r="C685" s="505"/>
      <c r="D685" s="505"/>
      <c r="E685" s="490"/>
      <c r="F685" s="312" t="str">
        <f t="shared" si="22"/>
        <v>否</v>
      </c>
      <c r="G685" s="452" t="str">
        <f t="shared" si="23"/>
        <v>项</v>
      </c>
    </row>
    <row r="686" s="452" customFormat="1" ht="36" customHeight="1" spans="1:7">
      <c r="A686" s="497" t="s">
        <v>1277</v>
      </c>
      <c r="B686" s="504" t="s">
        <v>1278</v>
      </c>
      <c r="C686" s="505"/>
      <c r="D686" s="505"/>
      <c r="E686" s="490"/>
      <c r="F686" s="312" t="str">
        <f t="shared" si="22"/>
        <v>否</v>
      </c>
      <c r="G686" s="452" t="str">
        <f t="shared" si="23"/>
        <v>项</v>
      </c>
    </row>
    <row r="687" s="452" customFormat="1" ht="36" customHeight="1" spans="1:7">
      <c r="A687" s="497" t="s">
        <v>1279</v>
      </c>
      <c r="B687" s="504" t="s">
        <v>1280</v>
      </c>
      <c r="C687" s="505"/>
      <c r="D687" s="505"/>
      <c r="E687" s="490"/>
      <c r="F687" s="312" t="str">
        <f t="shared" si="22"/>
        <v>否</v>
      </c>
      <c r="G687" s="452" t="str">
        <f t="shared" si="23"/>
        <v>项</v>
      </c>
    </row>
    <row r="688" ht="36" customHeight="1" spans="1:7">
      <c r="A688" s="488" t="s">
        <v>1281</v>
      </c>
      <c r="B688" s="343" t="s">
        <v>1282</v>
      </c>
      <c r="C688" s="489"/>
      <c r="D688" s="489"/>
      <c r="E688" s="490"/>
      <c r="F688" s="312" t="str">
        <f t="shared" si="22"/>
        <v>否</v>
      </c>
      <c r="G688" s="174" t="str">
        <f t="shared" si="23"/>
        <v>项</v>
      </c>
    </row>
    <row r="689" ht="36" customHeight="1" spans="1:7">
      <c r="A689" s="485" t="s">
        <v>1283</v>
      </c>
      <c r="B689" s="339" t="s">
        <v>1284</v>
      </c>
      <c r="C689" s="486"/>
      <c r="D689" s="486"/>
      <c r="E689" s="487"/>
      <c r="F689" s="312" t="str">
        <f t="shared" si="22"/>
        <v>否</v>
      </c>
      <c r="G689" s="174" t="str">
        <f t="shared" si="23"/>
        <v>款</v>
      </c>
    </row>
    <row r="690" ht="36" customHeight="1" spans="1:7">
      <c r="A690" s="488" t="s">
        <v>1285</v>
      </c>
      <c r="B690" s="343" t="s">
        <v>1286</v>
      </c>
      <c r="C690" s="489"/>
      <c r="D690" s="489"/>
      <c r="E690" s="490"/>
      <c r="F690" s="312" t="str">
        <f t="shared" si="22"/>
        <v>否</v>
      </c>
      <c r="G690" s="174" t="str">
        <f t="shared" si="23"/>
        <v>项</v>
      </c>
    </row>
    <row r="691" ht="36" customHeight="1" spans="1:7">
      <c r="A691" s="488" t="s">
        <v>1287</v>
      </c>
      <c r="B691" s="343" t="s">
        <v>1288</v>
      </c>
      <c r="C691" s="489"/>
      <c r="D691" s="489"/>
      <c r="E691" s="490"/>
      <c r="F691" s="312" t="str">
        <f t="shared" si="22"/>
        <v>否</v>
      </c>
      <c r="G691" s="174" t="str">
        <f t="shared" si="23"/>
        <v>项</v>
      </c>
    </row>
    <row r="692" ht="36" customHeight="1" spans="1:7">
      <c r="A692" s="488" t="s">
        <v>1289</v>
      </c>
      <c r="B692" s="343" t="s">
        <v>1290</v>
      </c>
      <c r="C692" s="489"/>
      <c r="D692" s="489"/>
      <c r="E692" s="490"/>
      <c r="F692" s="312" t="str">
        <f t="shared" si="22"/>
        <v>否</v>
      </c>
      <c r="G692" s="174" t="str">
        <f t="shared" si="23"/>
        <v>项</v>
      </c>
    </row>
    <row r="693" ht="36" customHeight="1" spans="1:7">
      <c r="A693" s="485" t="s">
        <v>1291</v>
      </c>
      <c r="B693" s="339" t="s">
        <v>1292</v>
      </c>
      <c r="C693" s="486">
        <v>161</v>
      </c>
      <c r="D693" s="486"/>
      <c r="E693" s="487">
        <f>(D693-C693)/C693</f>
        <v>-1</v>
      </c>
      <c r="F693" s="312" t="str">
        <f t="shared" si="22"/>
        <v>是</v>
      </c>
      <c r="G693" s="174" t="str">
        <f t="shared" si="23"/>
        <v>款</v>
      </c>
    </row>
    <row r="694" ht="36" customHeight="1" spans="1:7">
      <c r="A694" s="488" t="s">
        <v>1293</v>
      </c>
      <c r="B694" s="343" t="s">
        <v>1294</v>
      </c>
      <c r="C694" s="489"/>
      <c r="D694" s="489"/>
      <c r="E694" s="487"/>
      <c r="F694" s="312" t="str">
        <f t="shared" si="22"/>
        <v>否</v>
      </c>
      <c r="G694" s="174" t="str">
        <f t="shared" si="23"/>
        <v>项</v>
      </c>
    </row>
    <row r="695" ht="36" customHeight="1" spans="1:7">
      <c r="A695" s="488" t="s">
        <v>1295</v>
      </c>
      <c r="B695" s="343" t="s">
        <v>1296</v>
      </c>
      <c r="C695" s="489"/>
      <c r="D695" s="489"/>
      <c r="E695" s="487"/>
      <c r="F695" s="312" t="str">
        <f t="shared" si="22"/>
        <v>否</v>
      </c>
      <c r="G695" s="174" t="str">
        <f t="shared" si="23"/>
        <v>项</v>
      </c>
    </row>
    <row r="696" ht="36" customHeight="1" spans="1:7">
      <c r="A696" s="488" t="s">
        <v>1297</v>
      </c>
      <c r="B696" s="343" t="s">
        <v>1298</v>
      </c>
      <c r="C696" s="489"/>
      <c r="D696" s="489"/>
      <c r="E696" s="487"/>
      <c r="F696" s="312" t="str">
        <f t="shared" si="22"/>
        <v>否</v>
      </c>
      <c r="G696" s="174" t="str">
        <f t="shared" si="23"/>
        <v>项</v>
      </c>
    </row>
    <row r="697" ht="36" customHeight="1" spans="1:7">
      <c r="A697" s="488" t="s">
        <v>1299</v>
      </c>
      <c r="B697" s="343" t="s">
        <v>1300</v>
      </c>
      <c r="C697" s="489"/>
      <c r="D697" s="489"/>
      <c r="E697" s="487"/>
      <c r="F697" s="312" t="str">
        <f t="shared" si="22"/>
        <v>否</v>
      </c>
      <c r="G697" s="174" t="str">
        <f t="shared" si="23"/>
        <v>项</v>
      </c>
    </row>
    <row r="698" ht="36" customHeight="1" spans="1:7">
      <c r="A698" s="488" t="s">
        <v>1301</v>
      </c>
      <c r="B698" s="343" t="s">
        <v>1302</v>
      </c>
      <c r="C698" s="489"/>
      <c r="D698" s="489"/>
      <c r="E698" s="487"/>
      <c r="F698" s="312" t="str">
        <f t="shared" si="22"/>
        <v>否</v>
      </c>
      <c r="G698" s="174" t="str">
        <f t="shared" si="23"/>
        <v>项</v>
      </c>
    </row>
    <row r="699" ht="36" customHeight="1" spans="1:7">
      <c r="A699" s="488" t="s">
        <v>1303</v>
      </c>
      <c r="B699" s="343" t="s">
        <v>1304</v>
      </c>
      <c r="C699" s="489"/>
      <c r="D699" s="489"/>
      <c r="E699" s="487"/>
      <c r="F699" s="312" t="str">
        <f t="shared" si="22"/>
        <v>否</v>
      </c>
      <c r="G699" s="174" t="str">
        <f t="shared" si="23"/>
        <v>项</v>
      </c>
    </row>
    <row r="700" ht="36" customHeight="1" spans="1:7">
      <c r="A700" s="488" t="s">
        <v>1305</v>
      </c>
      <c r="B700" s="343" t="s">
        <v>1306</v>
      </c>
      <c r="C700" s="489"/>
      <c r="D700" s="489"/>
      <c r="E700" s="487"/>
      <c r="F700" s="312" t="str">
        <f t="shared" si="22"/>
        <v>否</v>
      </c>
      <c r="G700" s="174" t="str">
        <f t="shared" si="23"/>
        <v>项</v>
      </c>
    </row>
    <row r="701" ht="36" customHeight="1" spans="1:7">
      <c r="A701" s="488" t="s">
        <v>1307</v>
      </c>
      <c r="B701" s="343" t="s">
        <v>1308</v>
      </c>
      <c r="C701" s="489">
        <v>4</v>
      </c>
      <c r="D701" s="489"/>
      <c r="E701" s="490">
        <f>(D701-C701)/C701</f>
        <v>-1</v>
      </c>
      <c r="F701" s="312" t="str">
        <f t="shared" si="22"/>
        <v>是</v>
      </c>
      <c r="G701" s="174" t="str">
        <f t="shared" si="23"/>
        <v>项</v>
      </c>
    </row>
    <row r="702" ht="36" customHeight="1" spans="1:7">
      <c r="A702" s="488" t="s">
        <v>1309</v>
      </c>
      <c r="B702" s="343" t="s">
        <v>1310</v>
      </c>
      <c r="C702" s="489"/>
      <c r="D702" s="489"/>
      <c r="E702" s="487"/>
      <c r="F702" s="312" t="str">
        <f t="shared" si="22"/>
        <v>否</v>
      </c>
      <c r="G702" s="174" t="str">
        <f t="shared" si="23"/>
        <v>项</v>
      </c>
    </row>
    <row r="703" ht="36" customHeight="1" spans="1:7">
      <c r="A703" s="488" t="s">
        <v>1311</v>
      </c>
      <c r="B703" s="343" t="s">
        <v>1312</v>
      </c>
      <c r="C703" s="489">
        <v>157</v>
      </c>
      <c r="D703" s="489"/>
      <c r="E703" s="490">
        <f>(D703-C703)/C703</f>
        <v>-1</v>
      </c>
      <c r="F703" s="312" t="str">
        <f t="shared" si="22"/>
        <v>是</v>
      </c>
      <c r="G703" s="174" t="str">
        <f t="shared" si="23"/>
        <v>项</v>
      </c>
    </row>
    <row r="704" ht="36" customHeight="1" spans="1:7">
      <c r="A704" s="488" t="s">
        <v>1313</v>
      </c>
      <c r="B704" s="343" t="s">
        <v>1314</v>
      </c>
      <c r="C704" s="489"/>
      <c r="D704" s="489"/>
      <c r="E704" s="487"/>
      <c r="F704" s="312" t="str">
        <f t="shared" si="22"/>
        <v>否</v>
      </c>
      <c r="G704" s="174" t="str">
        <f t="shared" si="23"/>
        <v>项</v>
      </c>
    </row>
    <row r="705" ht="36" customHeight="1" spans="1:7">
      <c r="A705" s="485" t="s">
        <v>2413</v>
      </c>
      <c r="B705" s="339" t="s">
        <v>2414</v>
      </c>
      <c r="C705" s="486"/>
      <c r="D705" s="486"/>
      <c r="E705" s="487"/>
      <c r="F705" s="312" t="str">
        <f t="shared" si="22"/>
        <v>否</v>
      </c>
      <c r="G705" s="174" t="str">
        <f t="shared" si="23"/>
        <v>款</v>
      </c>
    </row>
    <row r="706" ht="36" customHeight="1" spans="1:7">
      <c r="A706" s="488" t="s">
        <v>2415</v>
      </c>
      <c r="B706" s="343" t="s">
        <v>1373</v>
      </c>
      <c r="C706" s="489"/>
      <c r="D706" s="489"/>
      <c r="E706" s="487"/>
      <c r="F706" s="312" t="str">
        <f t="shared" si="22"/>
        <v>否</v>
      </c>
      <c r="G706" s="174" t="str">
        <f t="shared" si="23"/>
        <v>项</v>
      </c>
    </row>
    <row r="707" ht="36" customHeight="1" spans="1:7">
      <c r="A707" s="488" t="s">
        <v>2416</v>
      </c>
      <c r="B707" s="343" t="s">
        <v>2417</v>
      </c>
      <c r="C707" s="489"/>
      <c r="D707" s="489"/>
      <c r="E707" s="487"/>
      <c r="F707" s="312" t="str">
        <f t="shared" si="22"/>
        <v>否</v>
      </c>
      <c r="G707" s="174" t="str">
        <f t="shared" si="23"/>
        <v>项</v>
      </c>
    </row>
    <row r="708" ht="36" customHeight="1" spans="1:7">
      <c r="A708" s="485" t="s">
        <v>1315</v>
      </c>
      <c r="B708" s="339" t="s">
        <v>1316</v>
      </c>
      <c r="C708" s="486">
        <v>122</v>
      </c>
      <c r="D708" s="486"/>
      <c r="E708" s="487">
        <f>(D708-C708)/C708</f>
        <v>-1</v>
      </c>
      <c r="F708" s="312" t="str">
        <f t="shared" ref="F708:F771" si="24">IF(LEN(A708)=3,"是",IF(B708&lt;&gt;"",IF(SUM(C708:D708)&lt;&gt;0,"是","否"),"是"))</f>
        <v>是</v>
      </c>
      <c r="G708" s="174" t="str">
        <f t="shared" ref="G708:G771" si="25">IF(LEN(A708)=3,"类",IF(LEN(A708)=5,"款","项"))</f>
        <v>款</v>
      </c>
    </row>
    <row r="709" ht="36" customHeight="1" spans="1:7">
      <c r="A709" s="488" t="s">
        <v>1317</v>
      </c>
      <c r="B709" s="343" t="s">
        <v>1318</v>
      </c>
      <c r="C709" s="489"/>
      <c r="D709" s="489"/>
      <c r="E709" s="487"/>
      <c r="F709" s="312" t="str">
        <f t="shared" si="24"/>
        <v>否</v>
      </c>
      <c r="G709" s="174" t="str">
        <f t="shared" si="25"/>
        <v>项</v>
      </c>
    </row>
    <row r="710" ht="36" customHeight="1" spans="1:7">
      <c r="A710" s="488" t="s">
        <v>1319</v>
      </c>
      <c r="B710" s="343" t="s">
        <v>1320</v>
      </c>
      <c r="C710" s="489">
        <v>122</v>
      </c>
      <c r="D710" s="489"/>
      <c r="E710" s="490">
        <f>(D710-C710)/C710</f>
        <v>-1</v>
      </c>
      <c r="F710" s="312" t="str">
        <f t="shared" si="24"/>
        <v>是</v>
      </c>
      <c r="G710" s="174" t="str">
        <f t="shared" si="25"/>
        <v>项</v>
      </c>
    </row>
    <row r="711" ht="36" customHeight="1" spans="1:7">
      <c r="A711" s="488" t="s">
        <v>1321</v>
      </c>
      <c r="B711" s="343" t="s">
        <v>1322</v>
      </c>
      <c r="C711" s="489"/>
      <c r="D711" s="489"/>
      <c r="E711" s="487"/>
      <c r="F711" s="312" t="str">
        <f t="shared" si="24"/>
        <v>否</v>
      </c>
      <c r="G711" s="174" t="str">
        <f t="shared" si="25"/>
        <v>项</v>
      </c>
    </row>
    <row r="712" ht="36" customHeight="1" spans="1:7">
      <c r="A712" s="485" t="s">
        <v>1323</v>
      </c>
      <c r="B712" s="339" t="s">
        <v>1324</v>
      </c>
      <c r="C712" s="486">
        <v>996</v>
      </c>
      <c r="D712" s="486">
        <v>251</v>
      </c>
      <c r="E712" s="487">
        <f>(D712-C712)/C712</f>
        <v>-0.747991967871486</v>
      </c>
      <c r="F712" s="312" t="str">
        <f t="shared" si="24"/>
        <v>是</v>
      </c>
      <c r="G712" s="174" t="str">
        <f t="shared" si="25"/>
        <v>款</v>
      </c>
    </row>
    <row r="713" ht="36" customHeight="1" spans="1:7">
      <c r="A713" s="488" t="s">
        <v>1325</v>
      </c>
      <c r="B713" s="343" t="s">
        <v>1326</v>
      </c>
      <c r="C713" s="489">
        <v>294</v>
      </c>
      <c r="D713" s="489">
        <v>85</v>
      </c>
      <c r="E713" s="490">
        <f>(D713-C713)/C713</f>
        <v>-0.710884353741497</v>
      </c>
      <c r="F713" s="312" t="str">
        <f t="shared" si="24"/>
        <v>是</v>
      </c>
      <c r="G713" s="174" t="str">
        <f t="shared" si="25"/>
        <v>项</v>
      </c>
    </row>
    <row r="714" ht="36" customHeight="1" spans="1:7">
      <c r="A714" s="488" t="s">
        <v>1327</v>
      </c>
      <c r="B714" s="343" t="s">
        <v>1328</v>
      </c>
      <c r="C714" s="489">
        <v>416</v>
      </c>
      <c r="D714" s="489">
        <v>103</v>
      </c>
      <c r="E714" s="490">
        <f>(D714-C714)/C714</f>
        <v>-0.752403846153846</v>
      </c>
      <c r="F714" s="312" t="str">
        <f t="shared" si="24"/>
        <v>是</v>
      </c>
      <c r="G714" s="174" t="str">
        <f t="shared" si="25"/>
        <v>项</v>
      </c>
    </row>
    <row r="715" ht="36" customHeight="1" spans="1:7">
      <c r="A715" s="488" t="s">
        <v>1329</v>
      </c>
      <c r="B715" s="343" t="s">
        <v>1330</v>
      </c>
      <c r="C715" s="489">
        <v>286</v>
      </c>
      <c r="D715" s="489">
        <v>63</v>
      </c>
      <c r="E715" s="490">
        <f>(D715-C715)/C715</f>
        <v>-0.77972027972028</v>
      </c>
      <c r="F715" s="312" t="str">
        <f t="shared" si="24"/>
        <v>是</v>
      </c>
      <c r="G715" s="174" t="str">
        <f t="shared" si="25"/>
        <v>项</v>
      </c>
    </row>
    <row r="716" ht="36" customHeight="1" spans="1:7">
      <c r="A716" s="488" t="s">
        <v>1331</v>
      </c>
      <c r="B716" s="343" t="s">
        <v>1332</v>
      </c>
      <c r="C716" s="489"/>
      <c r="D716" s="489"/>
      <c r="E716" s="487"/>
      <c r="F716" s="312" t="str">
        <f t="shared" si="24"/>
        <v>否</v>
      </c>
      <c r="G716" s="174" t="str">
        <f t="shared" si="25"/>
        <v>项</v>
      </c>
    </row>
    <row r="717" ht="36" customHeight="1" spans="1:7">
      <c r="A717" s="485" t="s">
        <v>1333</v>
      </c>
      <c r="B717" s="339" t="s">
        <v>1334</v>
      </c>
      <c r="C717" s="486">
        <v>101</v>
      </c>
      <c r="D717" s="486"/>
      <c r="E717" s="487">
        <f>(D717-C717)/C717</f>
        <v>-1</v>
      </c>
      <c r="F717" s="312" t="str">
        <f t="shared" si="24"/>
        <v>是</v>
      </c>
      <c r="G717" s="174" t="str">
        <f t="shared" si="25"/>
        <v>款</v>
      </c>
    </row>
    <row r="718" ht="36" customHeight="1" spans="1:7">
      <c r="A718" s="488" t="s">
        <v>1335</v>
      </c>
      <c r="B718" s="343" t="s">
        <v>1336</v>
      </c>
      <c r="C718" s="489"/>
      <c r="D718" s="489"/>
      <c r="E718" s="487"/>
      <c r="F718" s="312" t="str">
        <f t="shared" si="24"/>
        <v>否</v>
      </c>
      <c r="G718" s="174" t="str">
        <f t="shared" si="25"/>
        <v>项</v>
      </c>
    </row>
    <row r="719" ht="36" customHeight="1" spans="1:7">
      <c r="A719" s="488" t="s">
        <v>1337</v>
      </c>
      <c r="B719" s="343" t="s">
        <v>1338</v>
      </c>
      <c r="C719" s="489">
        <v>101</v>
      </c>
      <c r="D719" s="489"/>
      <c r="E719" s="490">
        <f>(D719-C719)/C719</f>
        <v>-1</v>
      </c>
      <c r="F719" s="312" t="str">
        <f t="shared" si="24"/>
        <v>是</v>
      </c>
      <c r="G719" s="174" t="str">
        <f t="shared" si="25"/>
        <v>项</v>
      </c>
    </row>
    <row r="720" ht="36" customHeight="1" spans="1:7">
      <c r="A720" s="488" t="s">
        <v>1339</v>
      </c>
      <c r="B720" s="343" t="s">
        <v>1340</v>
      </c>
      <c r="C720" s="489"/>
      <c r="D720" s="489"/>
      <c r="E720" s="487"/>
      <c r="F720" s="312" t="str">
        <f t="shared" si="24"/>
        <v>否</v>
      </c>
      <c r="G720" s="174" t="str">
        <f t="shared" si="25"/>
        <v>项</v>
      </c>
    </row>
    <row r="721" ht="36" customHeight="1" spans="1:7">
      <c r="A721" s="485" t="s">
        <v>1341</v>
      </c>
      <c r="B721" s="339" t="s">
        <v>1342</v>
      </c>
      <c r="C721" s="486"/>
      <c r="D721" s="486"/>
      <c r="E721" s="487"/>
      <c r="F721" s="312" t="str">
        <f t="shared" si="24"/>
        <v>否</v>
      </c>
      <c r="G721" s="174" t="str">
        <f t="shared" si="25"/>
        <v>款</v>
      </c>
    </row>
    <row r="722" ht="36" customHeight="1" spans="1:7">
      <c r="A722" s="488" t="s">
        <v>1343</v>
      </c>
      <c r="B722" s="343" t="s">
        <v>1344</v>
      </c>
      <c r="C722" s="489"/>
      <c r="D722" s="489"/>
      <c r="E722" s="487"/>
      <c r="F722" s="312" t="str">
        <f t="shared" si="24"/>
        <v>否</v>
      </c>
      <c r="G722" s="174" t="str">
        <f t="shared" si="25"/>
        <v>项</v>
      </c>
    </row>
    <row r="723" ht="36" customHeight="1" spans="1:7">
      <c r="A723" s="488" t="s">
        <v>1345</v>
      </c>
      <c r="B723" s="343" t="s">
        <v>1346</v>
      </c>
      <c r="C723" s="489"/>
      <c r="D723" s="489"/>
      <c r="E723" s="487"/>
      <c r="F723" s="312" t="str">
        <f t="shared" si="24"/>
        <v>否</v>
      </c>
      <c r="G723" s="174" t="str">
        <f t="shared" si="25"/>
        <v>项</v>
      </c>
    </row>
    <row r="724" ht="36" customHeight="1" spans="1:7">
      <c r="A724" s="488" t="s">
        <v>1347</v>
      </c>
      <c r="B724" s="343" t="s">
        <v>1348</v>
      </c>
      <c r="C724" s="489"/>
      <c r="D724" s="489"/>
      <c r="E724" s="487"/>
      <c r="F724" s="312" t="str">
        <f t="shared" si="24"/>
        <v>否</v>
      </c>
      <c r="G724" s="174" t="str">
        <f t="shared" si="25"/>
        <v>项</v>
      </c>
    </row>
    <row r="725" ht="36" customHeight="1" spans="1:7">
      <c r="A725" s="485" t="s">
        <v>1349</v>
      </c>
      <c r="B725" s="339" t="s">
        <v>1350</v>
      </c>
      <c r="C725" s="486"/>
      <c r="D725" s="486"/>
      <c r="E725" s="487"/>
      <c r="F725" s="312" t="str">
        <f t="shared" si="24"/>
        <v>否</v>
      </c>
      <c r="G725" s="174" t="str">
        <f t="shared" si="25"/>
        <v>款</v>
      </c>
    </row>
    <row r="726" ht="36" customHeight="1" spans="1:7">
      <c r="A726" s="488" t="s">
        <v>1351</v>
      </c>
      <c r="B726" s="343" t="s">
        <v>1352</v>
      </c>
      <c r="C726" s="489"/>
      <c r="D726" s="489"/>
      <c r="E726" s="487"/>
      <c r="F726" s="312" t="str">
        <f t="shared" si="24"/>
        <v>否</v>
      </c>
      <c r="G726" s="174" t="str">
        <f t="shared" si="25"/>
        <v>项</v>
      </c>
    </row>
    <row r="727" ht="36" customHeight="1" spans="1:7">
      <c r="A727" s="488" t="s">
        <v>1353</v>
      </c>
      <c r="B727" s="343" t="s">
        <v>1354</v>
      </c>
      <c r="C727" s="489"/>
      <c r="D727" s="489"/>
      <c r="E727" s="487"/>
      <c r="F727" s="312" t="str">
        <f t="shared" si="24"/>
        <v>否</v>
      </c>
      <c r="G727" s="174" t="str">
        <f t="shared" si="25"/>
        <v>项</v>
      </c>
    </row>
    <row r="728" ht="36" customHeight="1" spans="1:7">
      <c r="A728" s="485" t="s">
        <v>1355</v>
      </c>
      <c r="B728" s="339" t="s">
        <v>1356</v>
      </c>
      <c r="C728" s="486">
        <v>6</v>
      </c>
      <c r="D728" s="486"/>
      <c r="E728" s="487">
        <f>(D728-C728)/C728</f>
        <v>-1</v>
      </c>
      <c r="F728" s="312" t="str">
        <f t="shared" si="24"/>
        <v>是</v>
      </c>
      <c r="G728" s="174" t="str">
        <f t="shared" si="25"/>
        <v>款</v>
      </c>
    </row>
    <row r="729" ht="36" customHeight="1" spans="1:7">
      <c r="A729" s="488" t="s">
        <v>1357</v>
      </c>
      <c r="B729" s="343" t="s">
        <v>143</v>
      </c>
      <c r="C729" s="489"/>
      <c r="D729" s="489"/>
      <c r="E729" s="487"/>
      <c r="F729" s="312" t="str">
        <f t="shared" si="24"/>
        <v>否</v>
      </c>
      <c r="G729" s="174" t="str">
        <f t="shared" si="25"/>
        <v>项</v>
      </c>
    </row>
    <row r="730" ht="36" customHeight="1" spans="1:7">
      <c r="A730" s="488" t="s">
        <v>1358</v>
      </c>
      <c r="B730" s="343" t="s">
        <v>145</v>
      </c>
      <c r="C730" s="489">
        <v>6</v>
      </c>
      <c r="D730" s="489"/>
      <c r="E730" s="490">
        <f>(D730-C730)/C730</f>
        <v>-1</v>
      </c>
      <c r="F730" s="312" t="str">
        <f t="shared" si="24"/>
        <v>是</v>
      </c>
      <c r="G730" s="174" t="str">
        <f t="shared" si="25"/>
        <v>项</v>
      </c>
    </row>
    <row r="731" ht="36" customHeight="1" spans="1:7">
      <c r="A731" s="488" t="s">
        <v>1359</v>
      </c>
      <c r="B731" s="343" t="s">
        <v>147</v>
      </c>
      <c r="C731" s="489"/>
      <c r="D731" s="489"/>
      <c r="E731" s="487"/>
      <c r="F731" s="312" t="str">
        <f t="shared" si="24"/>
        <v>否</v>
      </c>
      <c r="G731" s="174" t="str">
        <f t="shared" si="25"/>
        <v>项</v>
      </c>
    </row>
    <row r="732" ht="36" customHeight="1" spans="1:7">
      <c r="A732" s="488" t="s">
        <v>1360</v>
      </c>
      <c r="B732" s="343" t="s">
        <v>244</v>
      </c>
      <c r="C732" s="489"/>
      <c r="D732" s="489"/>
      <c r="E732" s="487"/>
      <c r="F732" s="312" t="str">
        <f t="shared" si="24"/>
        <v>否</v>
      </c>
      <c r="G732" s="174" t="str">
        <f t="shared" si="25"/>
        <v>项</v>
      </c>
    </row>
    <row r="733" ht="36" customHeight="1" spans="1:7">
      <c r="A733" s="488" t="s">
        <v>1361</v>
      </c>
      <c r="B733" s="343" t="s">
        <v>1362</v>
      </c>
      <c r="C733" s="489"/>
      <c r="D733" s="489"/>
      <c r="E733" s="487"/>
      <c r="F733" s="312" t="str">
        <f t="shared" si="24"/>
        <v>否</v>
      </c>
      <c r="G733" s="174" t="str">
        <f t="shared" si="25"/>
        <v>项</v>
      </c>
    </row>
    <row r="734" ht="36" customHeight="1" spans="1:7">
      <c r="A734" s="488" t="s">
        <v>1363</v>
      </c>
      <c r="B734" s="343" t="s">
        <v>1364</v>
      </c>
      <c r="C734" s="489"/>
      <c r="D734" s="489"/>
      <c r="E734" s="487"/>
      <c r="F734" s="312" t="str">
        <f t="shared" si="24"/>
        <v>否</v>
      </c>
      <c r="G734" s="174" t="str">
        <f t="shared" si="25"/>
        <v>项</v>
      </c>
    </row>
    <row r="735" ht="36" customHeight="1" spans="1:7">
      <c r="A735" s="488" t="s">
        <v>1365</v>
      </c>
      <c r="B735" s="343" t="s">
        <v>161</v>
      </c>
      <c r="C735" s="489"/>
      <c r="D735" s="489"/>
      <c r="E735" s="487"/>
      <c r="F735" s="312" t="str">
        <f t="shared" si="24"/>
        <v>否</v>
      </c>
      <c r="G735" s="174" t="str">
        <f t="shared" si="25"/>
        <v>项</v>
      </c>
    </row>
    <row r="736" ht="36" customHeight="1" spans="1:7">
      <c r="A736" s="488" t="s">
        <v>1366</v>
      </c>
      <c r="B736" s="343" t="s">
        <v>1367</v>
      </c>
      <c r="C736" s="489"/>
      <c r="D736" s="489"/>
      <c r="E736" s="487"/>
      <c r="F736" s="312" t="str">
        <f t="shared" si="24"/>
        <v>否</v>
      </c>
      <c r="G736" s="174" t="str">
        <f t="shared" si="25"/>
        <v>项</v>
      </c>
    </row>
    <row r="737" ht="36" customHeight="1" spans="1:7">
      <c r="A737" s="485" t="s">
        <v>1368</v>
      </c>
      <c r="B737" s="339" t="s">
        <v>1369</v>
      </c>
      <c r="C737" s="486"/>
      <c r="D737" s="486"/>
      <c r="E737" s="487"/>
      <c r="F737" s="312" t="str">
        <f t="shared" si="24"/>
        <v>否</v>
      </c>
      <c r="G737" s="174" t="str">
        <f t="shared" si="25"/>
        <v>款</v>
      </c>
    </row>
    <row r="738" ht="36" customHeight="1" spans="1:7">
      <c r="A738" s="488" t="s">
        <v>1370</v>
      </c>
      <c r="B738" s="343" t="s">
        <v>1371</v>
      </c>
      <c r="C738" s="489"/>
      <c r="D738" s="489"/>
      <c r="E738" s="487"/>
      <c r="F738" s="312" t="str">
        <f t="shared" si="24"/>
        <v>否</v>
      </c>
      <c r="G738" s="174" t="str">
        <f t="shared" si="25"/>
        <v>项</v>
      </c>
    </row>
    <row r="739" ht="36" customHeight="1" spans="1:7">
      <c r="A739" s="485" t="s">
        <v>1374</v>
      </c>
      <c r="B739" s="339" t="s">
        <v>1375</v>
      </c>
      <c r="C739" s="486"/>
      <c r="D739" s="486"/>
      <c r="E739" s="487"/>
      <c r="F739" s="312" t="str">
        <f t="shared" si="24"/>
        <v>否</v>
      </c>
      <c r="G739" s="174" t="str">
        <f t="shared" si="25"/>
        <v>款</v>
      </c>
    </row>
    <row r="740" ht="36" customHeight="1" spans="1:7">
      <c r="A740" s="488">
        <v>2109999</v>
      </c>
      <c r="B740" s="343" t="s">
        <v>1376</v>
      </c>
      <c r="C740" s="489"/>
      <c r="D740" s="489"/>
      <c r="E740" s="487"/>
      <c r="F740" s="312" t="str">
        <f t="shared" si="24"/>
        <v>否</v>
      </c>
      <c r="G740" s="174" t="str">
        <f t="shared" si="25"/>
        <v>项</v>
      </c>
    </row>
    <row r="741" ht="36" customHeight="1" spans="1:8">
      <c r="A741" s="493" t="s">
        <v>1377</v>
      </c>
      <c r="B741" s="494" t="s">
        <v>525</v>
      </c>
      <c r="C741" s="495"/>
      <c r="D741" s="495"/>
      <c r="E741" s="487"/>
      <c r="F741" s="312" t="str">
        <f t="shared" si="24"/>
        <v>否</v>
      </c>
      <c r="G741" s="174" t="str">
        <f t="shared" si="25"/>
        <v>项</v>
      </c>
      <c r="H741" s="496"/>
    </row>
    <row r="742" ht="36" customHeight="1" spans="1:7">
      <c r="A742" s="493" t="s">
        <v>1378</v>
      </c>
      <c r="B742" s="494" t="s">
        <v>711</v>
      </c>
      <c r="C742" s="495"/>
      <c r="D742" s="495"/>
      <c r="E742" s="487"/>
      <c r="F742" s="312" t="str">
        <f t="shared" si="24"/>
        <v>否</v>
      </c>
      <c r="G742" s="174" t="str">
        <f t="shared" si="25"/>
        <v>项</v>
      </c>
    </row>
    <row r="743" ht="36" customHeight="1" spans="1:7">
      <c r="A743" s="485" t="s">
        <v>89</v>
      </c>
      <c r="B743" s="339" t="s">
        <v>90</v>
      </c>
      <c r="C743" s="486">
        <f>C744+C754+C758+C767+C772+C779+C782+C785+C787+C789+C795+C797+C799+C814</f>
        <v>110</v>
      </c>
      <c r="D743" s="486">
        <f>D744+D754+D758+D767+D772+D779+D782+D785+D787+D789+D795+D797+D799+D814</f>
        <v>20</v>
      </c>
      <c r="E743" s="487">
        <f>(D743-C743)/C743</f>
        <v>-0.818181818181818</v>
      </c>
      <c r="F743" s="312" t="str">
        <f t="shared" si="24"/>
        <v>是</v>
      </c>
      <c r="G743" s="174" t="str">
        <f t="shared" si="25"/>
        <v>类</v>
      </c>
    </row>
    <row r="744" ht="36" customHeight="1" spans="1:7">
      <c r="A744" s="485" t="s">
        <v>1379</v>
      </c>
      <c r="B744" s="339" t="s">
        <v>1380</v>
      </c>
      <c r="C744" s="486"/>
      <c r="D744" s="486"/>
      <c r="E744" s="487"/>
      <c r="F744" s="312" t="str">
        <f t="shared" si="24"/>
        <v>否</v>
      </c>
      <c r="G744" s="174" t="str">
        <f t="shared" si="25"/>
        <v>款</v>
      </c>
    </row>
    <row r="745" ht="36" customHeight="1" spans="1:7">
      <c r="A745" s="488" t="s">
        <v>1381</v>
      </c>
      <c r="B745" s="343" t="s">
        <v>143</v>
      </c>
      <c r="C745" s="489"/>
      <c r="D745" s="489"/>
      <c r="E745" s="487"/>
      <c r="F745" s="312" t="str">
        <f t="shared" si="24"/>
        <v>否</v>
      </c>
      <c r="G745" s="174" t="str">
        <f t="shared" si="25"/>
        <v>项</v>
      </c>
    </row>
    <row r="746" ht="36" customHeight="1" spans="1:7">
      <c r="A746" s="488" t="s">
        <v>1382</v>
      </c>
      <c r="B746" s="343" t="s">
        <v>145</v>
      </c>
      <c r="C746" s="489"/>
      <c r="D746" s="489"/>
      <c r="E746" s="487"/>
      <c r="F746" s="312" t="str">
        <f t="shared" si="24"/>
        <v>否</v>
      </c>
      <c r="G746" s="174" t="str">
        <f t="shared" si="25"/>
        <v>项</v>
      </c>
    </row>
    <row r="747" ht="36" customHeight="1" spans="1:7">
      <c r="A747" s="488" t="s">
        <v>1383</v>
      </c>
      <c r="B747" s="343" t="s">
        <v>147</v>
      </c>
      <c r="C747" s="489"/>
      <c r="D747" s="489"/>
      <c r="E747" s="487"/>
      <c r="F747" s="312" t="str">
        <f t="shared" si="24"/>
        <v>否</v>
      </c>
      <c r="G747" s="174" t="str">
        <f t="shared" si="25"/>
        <v>项</v>
      </c>
    </row>
    <row r="748" ht="36" customHeight="1" spans="1:7">
      <c r="A748" s="488" t="s">
        <v>1384</v>
      </c>
      <c r="B748" s="343" t="s">
        <v>1385</v>
      </c>
      <c r="C748" s="489"/>
      <c r="D748" s="489"/>
      <c r="E748" s="487"/>
      <c r="F748" s="312" t="str">
        <f t="shared" si="24"/>
        <v>否</v>
      </c>
      <c r="G748" s="174" t="str">
        <f t="shared" si="25"/>
        <v>项</v>
      </c>
    </row>
    <row r="749" ht="36" customHeight="1" spans="1:7">
      <c r="A749" s="488" t="s">
        <v>1386</v>
      </c>
      <c r="B749" s="343" t="s">
        <v>1387</v>
      </c>
      <c r="C749" s="489"/>
      <c r="D749" s="489"/>
      <c r="E749" s="487"/>
      <c r="F749" s="312" t="str">
        <f t="shared" si="24"/>
        <v>否</v>
      </c>
      <c r="G749" s="174" t="str">
        <f t="shared" si="25"/>
        <v>项</v>
      </c>
    </row>
    <row r="750" ht="36" customHeight="1" spans="1:7">
      <c r="A750" s="488" t="s">
        <v>1388</v>
      </c>
      <c r="B750" s="343" t="s">
        <v>1389</v>
      </c>
      <c r="C750" s="489"/>
      <c r="D750" s="489"/>
      <c r="E750" s="487"/>
      <c r="F750" s="312" t="str">
        <f t="shared" si="24"/>
        <v>否</v>
      </c>
      <c r="G750" s="174" t="str">
        <f t="shared" si="25"/>
        <v>项</v>
      </c>
    </row>
    <row r="751" ht="36" customHeight="1" spans="1:7">
      <c r="A751" s="488" t="s">
        <v>1390</v>
      </c>
      <c r="B751" s="343" t="s">
        <v>1391</v>
      </c>
      <c r="C751" s="489"/>
      <c r="D751" s="489"/>
      <c r="E751" s="487"/>
      <c r="F751" s="312" t="str">
        <f t="shared" si="24"/>
        <v>否</v>
      </c>
      <c r="G751" s="174" t="str">
        <f t="shared" si="25"/>
        <v>项</v>
      </c>
    </row>
    <row r="752" ht="36" customHeight="1" spans="1:7">
      <c r="A752" s="488" t="s">
        <v>1392</v>
      </c>
      <c r="B752" s="343" t="s">
        <v>1393</v>
      </c>
      <c r="C752" s="489"/>
      <c r="D752" s="489"/>
      <c r="E752" s="487"/>
      <c r="F752" s="312" t="str">
        <f t="shared" si="24"/>
        <v>否</v>
      </c>
      <c r="G752" s="174" t="str">
        <f t="shared" si="25"/>
        <v>项</v>
      </c>
    </row>
    <row r="753" ht="36" customHeight="1" spans="1:7">
      <c r="A753" s="488" t="s">
        <v>1394</v>
      </c>
      <c r="B753" s="343" t="s">
        <v>1395</v>
      </c>
      <c r="C753" s="489"/>
      <c r="D753" s="489"/>
      <c r="E753" s="487"/>
      <c r="F753" s="312" t="str">
        <f t="shared" si="24"/>
        <v>否</v>
      </c>
      <c r="G753" s="174" t="str">
        <f t="shared" si="25"/>
        <v>项</v>
      </c>
    </row>
    <row r="754" s="452" customFormat="1" ht="36" customHeight="1" spans="1:7">
      <c r="A754" s="502" t="s">
        <v>1396</v>
      </c>
      <c r="B754" s="252" t="s">
        <v>1397</v>
      </c>
      <c r="C754" s="503"/>
      <c r="D754" s="503"/>
      <c r="E754" s="487"/>
      <c r="F754" s="312" t="str">
        <f t="shared" si="24"/>
        <v>否</v>
      </c>
      <c r="G754" s="452" t="str">
        <f t="shared" si="25"/>
        <v>款</v>
      </c>
    </row>
    <row r="755" s="452" customFormat="1" ht="36" customHeight="1" spans="1:7">
      <c r="A755" s="497" t="s">
        <v>1398</v>
      </c>
      <c r="B755" s="504" t="s">
        <v>1399</v>
      </c>
      <c r="C755" s="505"/>
      <c r="D755" s="505"/>
      <c r="E755" s="487"/>
      <c r="F755" s="312" t="str">
        <f t="shared" si="24"/>
        <v>否</v>
      </c>
      <c r="G755" s="452" t="str">
        <f t="shared" si="25"/>
        <v>项</v>
      </c>
    </row>
    <row r="756" s="452" customFormat="1" ht="36" customHeight="1" spans="1:7">
      <c r="A756" s="497" t="s">
        <v>1400</v>
      </c>
      <c r="B756" s="504" t="s">
        <v>1401</v>
      </c>
      <c r="C756" s="505"/>
      <c r="D756" s="505"/>
      <c r="E756" s="487"/>
      <c r="F756" s="312" t="str">
        <f t="shared" si="24"/>
        <v>否</v>
      </c>
      <c r="G756" s="452" t="str">
        <f t="shared" si="25"/>
        <v>项</v>
      </c>
    </row>
    <row r="757" s="452" customFormat="1" ht="36" customHeight="1" spans="1:7">
      <c r="A757" s="497" t="s">
        <v>1402</v>
      </c>
      <c r="B757" s="504" t="s">
        <v>1403</v>
      </c>
      <c r="C757" s="505"/>
      <c r="D757" s="505"/>
      <c r="E757" s="487"/>
      <c r="F757" s="312" t="str">
        <f t="shared" si="24"/>
        <v>否</v>
      </c>
      <c r="G757" s="452" t="str">
        <f t="shared" si="25"/>
        <v>项</v>
      </c>
    </row>
    <row r="758" s="452" customFormat="1" ht="36" customHeight="1" spans="1:7">
      <c r="A758" s="502" t="s">
        <v>1404</v>
      </c>
      <c r="B758" s="252" t="s">
        <v>1405</v>
      </c>
      <c r="C758" s="503">
        <v>103</v>
      </c>
      <c r="D758" s="503">
        <v>20</v>
      </c>
      <c r="E758" s="487">
        <f>(D758-C758)/C758</f>
        <v>-0.805825242718447</v>
      </c>
      <c r="F758" s="312" t="str">
        <f t="shared" si="24"/>
        <v>是</v>
      </c>
      <c r="G758" s="452" t="str">
        <f t="shared" si="25"/>
        <v>款</v>
      </c>
    </row>
    <row r="759" s="452" customFormat="1" ht="36" customHeight="1" spans="1:7">
      <c r="A759" s="497" t="s">
        <v>1406</v>
      </c>
      <c r="B759" s="504" t="s">
        <v>1407</v>
      </c>
      <c r="C759" s="505"/>
      <c r="D759" s="505"/>
      <c r="E759" s="487"/>
      <c r="F759" s="312" t="str">
        <f t="shared" si="24"/>
        <v>否</v>
      </c>
      <c r="G759" s="452" t="str">
        <f t="shared" si="25"/>
        <v>项</v>
      </c>
    </row>
    <row r="760" s="452" customFormat="1" ht="36" customHeight="1" spans="1:7">
      <c r="A760" s="497" t="s">
        <v>1408</v>
      </c>
      <c r="B760" s="504" t="s">
        <v>1409</v>
      </c>
      <c r="C760" s="505">
        <v>14</v>
      </c>
      <c r="D760" s="505"/>
      <c r="E760" s="490">
        <f>(D760-C760)/C760</f>
        <v>-1</v>
      </c>
      <c r="F760" s="312" t="str">
        <f t="shared" si="24"/>
        <v>是</v>
      </c>
      <c r="G760" s="452" t="str">
        <f t="shared" si="25"/>
        <v>项</v>
      </c>
    </row>
    <row r="761" s="452" customFormat="1" ht="36" customHeight="1" spans="1:7">
      <c r="A761" s="497" t="s">
        <v>1410</v>
      </c>
      <c r="B761" s="504" t="s">
        <v>1411</v>
      </c>
      <c r="C761" s="505"/>
      <c r="D761" s="505"/>
      <c r="E761" s="487"/>
      <c r="F761" s="312" t="str">
        <f t="shared" si="24"/>
        <v>否</v>
      </c>
      <c r="G761" s="452" t="str">
        <f t="shared" si="25"/>
        <v>项</v>
      </c>
    </row>
    <row r="762" s="452" customFormat="1" ht="36" customHeight="1" spans="1:7">
      <c r="A762" s="497" t="s">
        <v>1412</v>
      </c>
      <c r="B762" s="504" t="s">
        <v>1413</v>
      </c>
      <c r="C762" s="505">
        <v>89</v>
      </c>
      <c r="D762" s="505">
        <v>20</v>
      </c>
      <c r="E762" s="490">
        <f>(D762-C762)/C762</f>
        <v>-0.775280898876405</v>
      </c>
      <c r="F762" s="312" t="str">
        <f t="shared" si="24"/>
        <v>是</v>
      </c>
      <c r="G762" s="452" t="str">
        <f t="shared" si="25"/>
        <v>项</v>
      </c>
    </row>
    <row r="763" s="452" customFormat="1" ht="36" customHeight="1" spans="1:7">
      <c r="A763" s="497" t="s">
        <v>1414</v>
      </c>
      <c r="B763" s="504" t="s">
        <v>1415</v>
      </c>
      <c r="C763" s="505"/>
      <c r="D763" s="505"/>
      <c r="E763" s="487"/>
      <c r="F763" s="312" t="str">
        <f t="shared" si="24"/>
        <v>否</v>
      </c>
      <c r="G763" s="452" t="str">
        <f t="shared" si="25"/>
        <v>项</v>
      </c>
    </row>
    <row r="764" ht="36" customHeight="1" spans="1:7">
      <c r="A764" s="488" t="s">
        <v>1416</v>
      </c>
      <c r="B764" s="343" t="s">
        <v>1417</v>
      </c>
      <c r="C764" s="489"/>
      <c r="D764" s="489"/>
      <c r="E764" s="487"/>
      <c r="F764" s="312" t="str">
        <f t="shared" si="24"/>
        <v>否</v>
      </c>
      <c r="G764" s="174" t="str">
        <f t="shared" si="25"/>
        <v>项</v>
      </c>
    </row>
    <row r="765" ht="36" customHeight="1" spans="1:7">
      <c r="A765" s="345" t="s">
        <v>1418</v>
      </c>
      <c r="B765" s="343" t="s">
        <v>1419</v>
      </c>
      <c r="C765" s="489"/>
      <c r="D765" s="489"/>
      <c r="E765" s="487"/>
      <c r="F765" s="312" t="str">
        <f t="shared" si="24"/>
        <v>否</v>
      </c>
      <c r="G765" s="174" t="str">
        <f t="shared" si="25"/>
        <v>项</v>
      </c>
    </row>
    <row r="766" ht="36" customHeight="1" spans="1:7">
      <c r="A766" s="488" t="s">
        <v>1420</v>
      </c>
      <c r="B766" s="343" t="s">
        <v>1421</v>
      </c>
      <c r="C766" s="489"/>
      <c r="D766" s="489"/>
      <c r="E766" s="487"/>
      <c r="F766" s="312" t="str">
        <f t="shared" si="24"/>
        <v>否</v>
      </c>
      <c r="G766" s="174" t="str">
        <f t="shared" si="25"/>
        <v>项</v>
      </c>
    </row>
    <row r="767" ht="36" customHeight="1" spans="1:7">
      <c r="A767" s="485" t="s">
        <v>1422</v>
      </c>
      <c r="B767" s="339" t="s">
        <v>1423</v>
      </c>
      <c r="C767" s="486"/>
      <c r="D767" s="486"/>
      <c r="E767" s="487"/>
      <c r="F767" s="312" t="str">
        <f t="shared" si="24"/>
        <v>否</v>
      </c>
      <c r="G767" s="174" t="str">
        <f t="shared" si="25"/>
        <v>款</v>
      </c>
    </row>
    <row r="768" ht="36" customHeight="1" spans="1:7">
      <c r="A768" s="488" t="s">
        <v>1424</v>
      </c>
      <c r="B768" s="343" t="s">
        <v>1425</v>
      </c>
      <c r="C768" s="489"/>
      <c r="D768" s="489"/>
      <c r="E768" s="487"/>
      <c r="F768" s="312" t="str">
        <f t="shared" si="24"/>
        <v>否</v>
      </c>
      <c r="G768" s="174" t="str">
        <f t="shared" si="25"/>
        <v>项</v>
      </c>
    </row>
    <row r="769" ht="36" customHeight="1" spans="1:7">
      <c r="A769" s="488" t="s">
        <v>1426</v>
      </c>
      <c r="B769" s="343" t="s">
        <v>1427</v>
      </c>
      <c r="C769" s="489"/>
      <c r="D769" s="489"/>
      <c r="E769" s="487"/>
      <c r="F769" s="312" t="str">
        <f t="shared" si="24"/>
        <v>否</v>
      </c>
      <c r="G769" s="174" t="str">
        <f t="shared" si="25"/>
        <v>项</v>
      </c>
    </row>
    <row r="770" ht="36" customHeight="1" spans="1:7">
      <c r="A770" s="488" t="s">
        <v>1428</v>
      </c>
      <c r="B770" s="343" t="s">
        <v>1429</v>
      </c>
      <c r="C770" s="489"/>
      <c r="D770" s="489"/>
      <c r="E770" s="487"/>
      <c r="F770" s="312" t="str">
        <f t="shared" si="24"/>
        <v>否</v>
      </c>
      <c r="G770" s="174" t="str">
        <f t="shared" si="25"/>
        <v>项</v>
      </c>
    </row>
    <row r="771" ht="36" customHeight="1" spans="1:7">
      <c r="A771" s="488" t="s">
        <v>1430</v>
      </c>
      <c r="B771" s="343" t="s">
        <v>1431</v>
      </c>
      <c r="C771" s="489"/>
      <c r="D771" s="489"/>
      <c r="E771" s="487"/>
      <c r="F771" s="312" t="str">
        <f t="shared" si="24"/>
        <v>否</v>
      </c>
      <c r="G771" s="174" t="str">
        <f t="shared" si="25"/>
        <v>项</v>
      </c>
    </row>
    <row r="772" ht="36" customHeight="1" spans="1:7">
      <c r="A772" s="485" t="s">
        <v>1432</v>
      </c>
      <c r="B772" s="339" t="s">
        <v>2418</v>
      </c>
      <c r="C772" s="486"/>
      <c r="D772" s="486"/>
      <c r="E772" s="487"/>
      <c r="F772" s="312" t="str">
        <f t="shared" ref="F772:F778" si="26">IF(LEN(A772)=3,"是",IF(B772&lt;&gt;"",IF(SUM(C772:D772)&lt;&gt;0,"是","否"),"是"))</f>
        <v>否</v>
      </c>
      <c r="G772" s="174" t="str">
        <f t="shared" ref="G772:G778" si="27">IF(LEN(A772)=3,"类",IF(LEN(A772)=5,"款","项"))</f>
        <v>款</v>
      </c>
    </row>
    <row r="773" ht="36" customHeight="1" spans="1:7">
      <c r="A773" s="488" t="s">
        <v>1434</v>
      </c>
      <c r="B773" s="343" t="s">
        <v>1435</v>
      </c>
      <c r="C773" s="489"/>
      <c r="D773" s="489"/>
      <c r="E773" s="487"/>
      <c r="F773" s="312" t="str">
        <f t="shared" si="26"/>
        <v>否</v>
      </c>
      <c r="G773" s="174" t="str">
        <f t="shared" si="27"/>
        <v>项</v>
      </c>
    </row>
    <row r="774" ht="36" customHeight="1" spans="1:7">
      <c r="A774" s="488" t="s">
        <v>1436</v>
      </c>
      <c r="B774" s="343" t="s">
        <v>1437</v>
      </c>
      <c r="C774" s="489"/>
      <c r="D774" s="489"/>
      <c r="E774" s="487"/>
      <c r="F774" s="312" t="str">
        <f t="shared" si="26"/>
        <v>否</v>
      </c>
      <c r="G774" s="174" t="str">
        <f t="shared" si="27"/>
        <v>项</v>
      </c>
    </row>
    <row r="775" ht="36" customHeight="1" spans="1:7">
      <c r="A775" s="488" t="s">
        <v>1438</v>
      </c>
      <c r="B775" s="343" t="s">
        <v>1439</v>
      </c>
      <c r="C775" s="489"/>
      <c r="D775" s="489"/>
      <c r="E775" s="487"/>
      <c r="F775" s="312" t="str">
        <f t="shared" si="26"/>
        <v>否</v>
      </c>
      <c r="G775" s="174" t="str">
        <f t="shared" si="27"/>
        <v>项</v>
      </c>
    </row>
    <row r="776" ht="36" customHeight="1" spans="1:7">
      <c r="A776" s="488" t="s">
        <v>1440</v>
      </c>
      <c r="B776" s="343" t="s">
        <v>1441</v>
      </c>
      <c r="C776" s="489"/>
      <c r="D776" s="489"/>
      <c r="E776" s="487"/>
      <c r="F776" s="312" t="str">
        <f t="shared" si="26"/>
        <v>否</v>
      </c>
      <c r="G776" s="174" t="str">
        <f t="shared" si="27"/>
        <v>项</v>
      </c>
    </row>
    <row r="777" ht="36" customHeight="1" spans="1:7">
      <c r="A777" s="488" t="s">
        <v>1442</v>
      </c>
      <c r="B777" s="343" t="s">
        <v>1443</v>
      </c>
      <c r="C777" s="489"/>
      <c r="D777" s="489"/>
      <c r="E777" s="487"/>
      <c r="F777" s="312" t="str">
        <f t="shared" si="26"/>
        <v>否</v>
      </c>
      <c r="G777" s="174" t="str">
        <f t="shared" si="27"/>
        <v>项</v>
      </c>
    </row>
    <row r="778" ht="36" customHeight="1" spans="1:7">
      <c r="A778" s="488" t="s">
        <v>1444</v>
      </c>
      <c r="B778" s="343" t="s">
        <v>1445</v>
      </c>
      <c r="C778" s="489"/>
      <c r="D778" s="489"/>
      <c r="E778" s="487"/>
      <c r="F778" s="312" t="str">
        <f t="shared" si="26"/>
        <v>否</v>
      </c>
      <c r="G778" s="174" t="str">
        <f t="shared" si="27"/>
        <v>项</v>
      </c>
    </row>
    <row r="779" ht="36" customHeight="1" spans="1:7">
      <c r="A779" s="485" t="s">
        <v>1446</v>
      </c>
      <c r="B779" s="339" t="s">
        <v>1447</v>
      </c>
      <c r="C779" s="486"/>
      <c r="D779" s="486"/>
      <c r="E779" s="487"/>
      <c r="F779" s="312" t="str">
        <f t="shared" ref="F779:F829" si="28">IF(LEN(A779)=3,"是",IF(B779&lt;&gt;"",IF(SUM(C779:D779)&lt;&gt;0,"是","否"),"是"))</f>
        <v>否</v>
      </c>
      <c r="G779" s="174" t="str">
        <f t="shared" ref="G779:G829" si="29">IF(LEN(A779)=3,"类",IF(LEN(A779)=5,"款","项"))</f>
        <v>款</v>
      </c>
    </row>
    <row r="780" ht="36" customHeight="1" spans="1:7">
      <c r="A780" s="488" t="s">
        <v>1448</v>
      </c>
      <c r="B780" s="343" t="s">
        <v>1449</v>
      </c>
      <c r="C780" s="489"/>
      <c r="D780" s="489"/>
      <c r="E780" s="487"/>
      <c r="F780" s="312" t="str">
        <f t="shared" si="28"/>
        <v>否</v>
      </c>
      <c r="G780" s="174" t="str">
        <f t="shared" si="29"/>
        <v>项</v>
      </c>
    </row>
    <row r="781" ht="36" customHeight="1" spans="1:7">
      <c r="A781" s="488" t="s">
        <v>1450</v>
      </c>
      <c r="B781" s="343" t="s">
        <v>1451</v>
      </c>
      <c r="C781" s="489"/>
      <c r="D781" s="489"/>
      <c r="E781" s="487"/>
      <c r="F781" s="312" t="str">
        <f t="shared" si="28"/>
        <v>否</v>
      </c>
      <c r="G781" s="174" t="str">
        <f t="shared" si="29"/>
        <v>项</v>
      </c>
    </row>
    <row r="782" ht="36" customHeight="1" spans="1:7">
      <c r="A782" s="485" t="s">
        <v>1452</v>
      </c>
      <c r="B782" s="339" t="s">
        <v>1453</v>
      </c>
      <c r="C782" s="486"/>
      <c r="D782" s="486"/>
      <c r="E782" s="487"/>
      <c r="F782" s="312" t="str">
        <f t="shared" si="28"/>
        <v>否</v>
      </c>
      <c r="G782" s="174" t="str">
        <f t="shared" si="29"/>
        <v>款</v>
      </c>
    </row>
    <row r="783" ht="36" customHeight="1" spans="1:7">
      <c r="A783" s="488" t="s">
        <v>1454</v>
      </c>
      <c r="B783" s="343" t="s">
        <v>1455</v>
      </c>
      <c r="C783" s="489"/>
      <c r="D783" s="489"/>
      <c r="E783" s="487"/>
      <c r="F783" s="312" t="str">
        <f t="shared" si="28"/>
        <v>否</v>
      </c>
      <c r="G783" s="174" t="str">
        <f t="shared" si="29"/>
        <v>项</v>
      </c>
    </row>
    <row r="784" ht="36" customHeight="1" spans="1:7">
      <c r="A784" s="488" t="s">
        <v>1456</v>
      </c>
      <c r="B784" s="343" t="s">
        <v>1457</v>
      </c>
      <c r="C784" s="489"/>
      <c r="D784" s="489"/>
      <c r="E784" s="487"/>
      <c r="F784" s="312" t="str">
        <f t="shared" si="28"/>
        <v>否</v>
      </c>
      <c r="G784" s="174" t="str">
        <f t="shared" si="29"/>
        <v>项</v>
      </c>
    </row>
    <row r="785" ht="36" customHeight="1" spans="1:7">
      <c r="A785" s="485" t="s">
        <v>1458</v>
      </c>
      <c r="B785" s="339" t="s">
        <v>1459</v>
      </c>
      <c r="C785" s="486"/>
      <c r="D785" s="486"/>
      <c r="E785" s="487"/>
      <c r="F785" s="312" t="str">
        <f t="shared" si="28"/>
        <v>否</v>
      </c>
      <c r="G785" s="174" t="str">
        <f t="shared" si="29"/>
        <v>款</v>
      </c>
    </row>
    <row r="786" ht="36" customHeight="1" spans="1:7">
      <c r="A786" s="488">
        <v>2110901</v>
      </c>
      <c r="B786" s="500" t="s">
        <v>1460</v>
      </c>
      <c r="C786" s="489"/>
      <c r="D786" s="489"/>
      <c r="E786" s="487"/>
      <c r="F786" s="312" t="str">
        <f t="shared" si="28"/>
        <v>否</v>
      </c>
      <c r="G786" s="174" t="str">
        <f t="shared" si="29"/>
        <v>项</v>
      </c>
    </row>
    <row r="787" ht="36" customHeight="1" spans="1:7">
      <c r="A787" s="485" t="s">
        <v>1461</v>
      </c>
      <c r="B787" s="339" t="s">
        <v>1462</v>
      </c>
      <c r="C787" s="486">
        <v>7</v>
      </c>
      <c r="D787" s="486"/>
      <c r="E787" s="487">
        <f>(D787-C787)/C787</f>
        <v>-1</v>
      </c>
      <c r="F787" s="312" t="str">
        <f t="shared" si="28"/>
        <v>是</v>
      </c>
      <c r="G787" s="174" t="str">
        <f t="shared" si="29"/>
        <v>款</v>
      </c>
    </row>
    <row r="788" ht="36" customHeight="1" spans="1:7">
      <c r="A788" s="488">
        <v>2111001</v>
      </c>
      <c r="B788" s="500" t="s">
        <v>1463</v>
      </c>
      <c r="C788" s="489">
        <v>7</v>
      </c>
      <c r="D788" s="489"/>
      <c r="E788" s="490">
        <f>(D788-C788)/C788</f>
        <v>-1</v>
      </c>
      <c r="F788" s="312" t="str">
        <f t="shared" si="28"/>
        <v>是</v>
      </c>
      <c r="G788" s="174" t="str">
        <f t="shared" si="29"/>
        <v>项</v>
      </c>
    </row>
    <row r="789" ht="36" customHeight="1" spans="1:7">
      <c r="A789" s="485" t="s">
        <v>1464</v>
      </c>
      <c r="B789" s="339" t="s">
        <v>1465</v>
      </c>
      <c r="C789" s="486"/>
      <c r="D789" s="486"/>
      <c r="E789" s="487"/>
      <c r="F789" s="312" t="str">
        <f t="shared" si="28"/>
        <v>否</v>
      </c>
      <c r="G789" s="174" t="str">
        <f t="shared" si="29"/>
        <v>款</v>
      </c>
    </row>
    <row r="790" ht="36" customHeight="1" spans="1:7">
      <c r="A790" s="488" t="s">
        <v>1466</v>
      </c>
      <c r="B790" s="343" t="s">
        <v>1467</v>
      </c>
      <c r="C790" s="489"/>
      <c r="D790" s="489"/>
      <c r="E790" s="487"/>
      <c r="F790" s="312" t="str">
        <f t="shared" si="28"/>
        <v>否</v>
      </c>
      <c r="G790" s="174" t="str">
        <f t="shared" si="29"/>
        <v>项</v>
      </c>
    </row>
    <row r="791" ht="36" customHeight="1" spans="1:7">
      <c r="A791" s="488" t="s">
        <v>1468</v>
      </c>
      <c r="B791" s="343" t="s">
        <v>1469</v>
      </c>
      <c r="C791" s="489"/>
      <c r="D791" s="489"/>
      <c r="E791" s="487"/>
      <c r="F791" s="312" t="str">
        <f t="shared" si="28"/>
        <v>否</v>
      </c>
      <c r="G791" s="174" t="str">
        <f t="shared" si="29"/>
        <v>项</v>
      </c>
    </row>
    <row r="792" ht="36" customHeight="1" spans="1:7">
      <c r="A792" s="488" t="s">
        <v>1470</v>
      </c>
      <c r="B792" s="343" t="s">
        <v>1471</v>
      </c>
      <c r="C792" s="489"/>
      <c r="D792" s="489"/>
      <c r="E792" s="487"/>
      <c r="F792" s="312" t="str">
        <f t="shared" si="28"/>
        <v>否</v>
      </c>
      <c r="G792" s="174" t="str">
        <f t="shared" si="29"/>
        <v>项</v>
      </c>
    </row>
    <row r="793" ht="36" customHeight="1" spans="1:7">
      <c r="A793" s="488" t="s">
        <v>1472</v>
      </c>
      <c r="B793" s="343" t="s">
        <v>1473</v>
      </c>
      <c r="C793" s="489"/>
      <c r="D793" s="489"/>
      <c r="E793" s="487"/>
      <c r="F793" s="312" t="str">
        <f t="shared" si="28"/>
        <v>否</v>
      </c>
      <c r="G793" s="174" t="str">
        <f t="shared" si="29"/>
        <v>项</v>
      </c>
    </row>
    <row r="794" ht="36" customHeight="1" spans="1:7">
      <c r="A794" s="488" t="s">
        <v>1474</v>
      </c>
      <c r="B794" s="343" t="s">
        <v>1475</v>
      </c>
      <c r="C794" s="489"/>
      <c r="D794" s="489"/>
      <c r="E794" s="487"/>
      <c r="F794" s="312" t="str">
        <f t="shared" si="28"/>
        <v>否</v>
      </c>
      <c r="G794" s="174" t="str">
        <f t="shared" si="29"/>
        <v>项</v>
      </c>
    </row>
    <row r="795" ht="36" customHeight="1" spans="1:7">
      <c r="A795" s="485" t="s">
        <v>1476</v>
      </c>
      <c r="B795" s="339" t="s">
        <v>1477</v>
      </c>
      <c r="C795" s="486"/>
      <c r="D795" s="486"/>
      <c r="E795" s="487"/>
      <c r="F795" s="312" t="str">
        <f t="shared" si="28"/>
        <v>否</v>
      </c>
      <c r="G795" s="174" t="str">
        <f t="shared" si="29"/>
        <v>款</v>
      </c>
    </row>
    <row r="796" ht="36" customHeight="1" spans="1:7">
      <c r="A796" s="345" t="s">
        <v>1478</v>
      </c>
      <c r="B796" s="343" t="s">
        <v>1479</v>
      </c>
      <c r="C796" s="489"/>
      <c r="D796" s="489"/>
      <c r="E796" s="487"/>
      <c r="F796" s="312" t="str">
        <f t="shared" si="28"/>
        <v>否</v>
      </c>
      <c r="G796" s="174" t="str">
        <f t="shared" si="29"/>
        <v>项</v>
      </c>
    </row>
    <row r="797" ht="36" customHeight="1" spans="1:7">
      <c r="A797" s="485" t="s">
        <v>1480</v>
      </c>
      <c r="B797" s="339" t="s">
        <v>1481</v>
      </c>
      <c r="C797" s="486"/>
      <c r="D797" s="486"/>
      <c r="E797" s="487"/>
      <c r="F797" s="312" t="str">
        <f t="shared" si="28"/>
        <v>否</v>
      </c>
      <c r="G797" s="174" t="str">
        <f t="shared" si="29"/>
        <v>款</v>
      </c>
    </row>
    <row r="798" ht="36" customHeight="1" spans="1:7">
      <c r="A798" s="345" t="s">
        <v>1482</v>
      </c>
      <c r="B798" s="343" t="s">
        <v>1483</v>
      </c>
      <c r="C798" s="489"/>
      <c r="D798" s="489"/>
      <c r="E798" s="487"/>
      <c r="F798" s="312" t="str">
        <f t="shared" si="28"/>
        <v>否</v>
      </c>
      <c r="G798" s="174" t="str">
        <f t="shared" si="29"/>
        <v>项</v>
      </c>
    </row>
    <row r="799" ht="36" customHeight="1" spans="1:7">
      <c r="A799" s="485" t="s">
        <v>1484</v>
      </c>
      <c r="B799" s="339" t="s">
        <v>1485</v>
      </c>
      <c r="C799" s="486"/>
      <c r="D799" s="486"/>
      <c r="E799" s="487"/>
      <c r="F799" s="312" t="str">
        <f t="shared" si="28"/>
        <v>否</v>
      </c>
      <c r="G799" s="174" t="str">
        <f t="shared" si="29"/>
        <v>款</v>
      </c>
    </row>
    <row r="800" ht="36" customHeight="1" spans="1:7">
      <c r="A800" s="488" t="s">
        <v>1486</v>
      </c>
      <c r="B800" s="343" t="s">
        <v>143</v>
      </c>
      <c r="C800" s="489"/>
      <c r="D800" s="489"/>
      <c r="E800" s="487"/>
      <c r="F800" s="312" t="str">
        <f t="shared" si="28"/>
        <v>否</v>
      </c>
      <c r="G800" s="174" t="str">
        <f t="shared" si="29"/>
        <v>项</v>
      </c>
    </row>
    <row r="801" ht="36" customHeight="1" spans="1:7">
      <c r="A801" s="488" t="s">
        <v>1487</v>
      </c>
      <c r="B801" s="343" t="s">
        <v>145</v>
      </c>
      <c r="C801" s="489"/>
      <c r="D801" s="489"/>
      <c r="E801" s="487"/>
      <c r="F801" s="312" t="str">
        <f t="shared" si="28"/>
        <v>否</v>
      </c>
      <c r="G801" s="174" t="str">
        <f t="shared" si="29"/>
        <v>项</v>
      </c>
    </row>
    <row r="802" ht="36" customHeight="1" spans="1:7">
      <c r="A802" s="488" t="s">
        <v>1488</v>
      </c>
      <c r="B802" s="343" t="s">
        <v>147</v>
      </c>
      <c r="C802" s="489"/>
      <c r="D802" s="489"/>
      <c r="E802" s="487"/>
      <c r="F802" s="312" t="str">
        <f t="shared" si="28"/>
        <v>否</v>
      </c>
      <c r="G802" s="174" t="str">
        <f t="shared" si="29"/>
        <v>项</v>
      </c>
    </row>
    <row r="803" ht="36" customHeight="1" spans="1:7">
      <c r="A803" s="488" t="s">
        <v>1489</v>
      </c>
      <c r="B803" s="343" t="s">
        <v>1490</v>
      </c>
      <c r="C803" s="489"/>
      <c r="D803" s="489"/>
      <c r="E803" s="487"/>
      <c r="F803" s="312" t="str">
        <f t="shared" si="28"/>
        <v>否</v>
      </c>
      <c r="G803" s="174" t="str">
        <f t="shared" si="29"/>
        <v>项</v>
      </c>
    </row>
    <row r="804" ht="36" customHeight="1" spans="1:7">
      <c r="A804" s="488" t="s">
        <v>1491</v>
      </c>
      <c r="B804" s="343" t="s">
        <v>1492</v>
      </c>
      <c r="C804" s="489"/>
      <c r="D804" s="489"/>
      <c r="E804" s="487"/>
      <c r="F804" s="312" t="str">
        <f t="shared" si="28"/>
        <v>否</v>
      </c>
      <c r="G804" s="174" t="str">
        <f t="shared" si="29"/>
        <v>项</v>
      </c>
    </row>
    <row r="805" ht="36" customHeight="1" spans="1:7">
      <c r="A805" s="488" t="s">
        <v>1493</v>
      </c>
      <c r="B805" s="343" t="s">
        <v>1494</v>
      </c>
      <c r="C805" s="489"/>
      <c r="D805" s="489"/>
      <c r="E805" s="487"/>
      <c r="F805" s="312" t="str">
        <f t="shared" si="28"/>
        <v>否</v>
      </c>
      <c r="G805" s="174" t="str">
        <f t="shared" si="29"/>
        <v>项</v>
      </c>
    </row>
    <row r="806" ht="36" customHeight="1" spans="1:7">
      <c r="A806" s="488" t="s">
        <v>1495</v>
      </c>
      <c r="B806" s="343" t="s">
        <v>1496</v>
      </c>
      <c r="C806" s="489"/>
      <c r="D806" s="489"/>
      <c r="E806" s="487"/>
      <c r="F806" s="312" t="str">
        <f t="shared" si="28"/>
        <v>否</v>
      </c>
      <c r="G806" s="174" t="str">
        <f t="shared" si="29"/>
        <v>项</v>
      </c>
    </row>
    <row r="807" ht="36" customHeight="1" spans="1:7">
      <c r="A807" s="488" t="s">
        <v>1497</v>
      </c>
      <c r="B807" s="343" t="s">
        <v>1498</v>
      </c>
      <c r="C807" s="489"/>
      <c r="D807" s="489"/>
      <c r="E807" s="487"/>
      <c r="F807" s="312" t="str">
        <f t="shared" si="28"/>
        <v>否</v>
      </c>
      <c r="G807" s="174" t="str">
        <f t="shared" si="29"/>
        <v>项</v>
      </c>
    </row>
    <row r="808" ht="36" customHeight="1" spans="1:7">
      <c r="A808" s="488" t="s">
        <v>1499</v>
      </c>
      <c r="B808" s="343" t="s">
        <v>1500</v>
      </c>
      <c r="C808" s="489"/>
      <c r="D808" s="489"/>
      <c r="E808" s="487"/>
      <c r="F808" s="312" t="str">
        <f t="shared" si="28"/>
        <v>否</v>
      </c>
      <c r="G808" s="174" t="str">
        <f t="shared" si="29"/>
        <v>项</v>
      </c>
    </row>
    <row r="809" ht="36" customHeight="1" spans="1:7">
      <c r="A809" s="488" t="s">
        <v>1501</v>
      </c>
      <c r="B809" s="343" t="s">
        <v>1502</v>
      </c>
      <c r="C809" s="489"/>
      <c r="D809" s="489"/>
      <c r="E809" s="487"/>
      <c r="F809" s="312" t="str">
        <f t="shared" si="28"/>
        <v>否</v>
      </c>
      <c r="G809" s="174" t="str">
        <f t="shared" si="29"/>
        <v>项</v>
      </c>
    </row>
    <row r="810" ht="36" customHeight="1" spans="1:7">
      <c r="A810" s="488" t="s">
        <v>1503</v>
      </c>
      <c r="B810" s="343" t="s">
        <v>244</v>
      </c>
      <c r="C810" s="489"/>
      <c r="D810" s="489"/>
      <c r="E810" s="487"/>
      <c r="F810" s="312" t="str">
        <f t="shared" si="28"/>
        <v>否</v>
      </c>
      <c r="G810" s="174" t="str">
        <f t="shared" si="29"/>
        <v>项</v>
      </c>
    </row>
    <row r="811" ht="36" customHeight="1" spans="1:7">
      <c r="A811" s="488" t="s">
        <v>1504</v>
      </c>
      <c r="B811" s="343" t="s">
        <v>1505</v>
      </c>
      <c r="C811" s="489"/>
      <c r="D811" s="489"/>
      <c r="E811" s="487"/>
      <c r="F811" s="312" t="str">
        <f t="shared" si="28"/>
        <v>否</v>
      </c>
      <c r="G811" s="174" t="str">
        <f t="shared" si="29"/>
        <v>项</v>
      </c>
    </row>
    <row r="812" ht="36" customHeight="1" spans="1:7">
      <c r="A812" s="488" t="s">
        <v>1506</v>
      </c>
      <c r="B812" s="343" t="s">
        <v>161</v>
      </c>
      <c r="C812" s="489"/>
      <c r="D812" s="489"/>
      <c r="E812" s="487"/>
      <c r="F812" s="312" t="str">
        <f t="shared" si="28"/>
        <v>否</v>
      </c>
      <c r="G812" s="174" t="str">
        <f t="shared" si="29"/>
        <v>项</v>
      </c>
    </row>
    <row r="813" ht="36" customHeight="1" spans="1:7">
      <c r="A813" s="488" t="s">
        <v>1507</v>
      </c>
      <c r="B813" s="343" t="s">
        <v>1508</v>
      </c>
      <c r="C813" s="489"/>
      <c r="D813" s="489"/>
      <c r="E813" s="487"/>
      <c r="F813" s="312" t="str">
        <f t="shared" si="28"/>
        <v>否</v>
      </c>
      <c r="G813" s="174" t="str">
        <f t="shared" si="29"/>
        <v>项</v>
      </c>
    </row>
    <row r="814" ht="36" customHeight="1" spans="1:7">
      <c r="A814" s="485" t="s">
        <v>1509</v>
      </c>
      <c r="B814" s="339" t="s">
        <v>1510</v>
      </c>
      <c r="C814" s="486"/>
      <c r="D814" s="486"/>
      <c r="E814" s="487"/>
      <c r="F814" s="312" t="str">
        <f t="shared" si="28"/>
        <v>否</v>
      </c>
      <c r="G814" s="174" t="str">
        <f t="shared" si="29"/>
        <v>款</v>
      </c>
    </row>
    <row r="815" ht="36" customHeight="1" spans="1:7">
      <c r="A815" s="498" t="s">
        <v>1511</v>
      </c>
      <c r="B815" s="506" t="s">
        <v>1512</v>
      </c>
      <c r="C815" s="489"/>
      <c r="D815" s="489"/>
      <c r="E815" s="487"/>
      <c r="F815" s="312" t="str">
        <f t="shared" si="28"/>
        <v>否</v>
      </c>
      <c r="G815" s="174" t="str">
        <f t="shared" si="29"/>
        <v>项</v>
      </c>
    </row>
    <row r="816" ht="36" customHeight="1" spans="1:8">
      <c r="A816" s="499" t="s">
        <v>1513</v>
      </c>
      <c r="B816" s="494" t="s">
        <v>525</v>
      </c>
      <c r="C816" s="495"/>
      <c r="D816" s="495"/>
      <c r="E816" s="487"/>
      <c r="F816" s="312" t="str">
        <f t="shared" si="28"/>
        <v>否</v>
      </c>
      <c r="G816" s="174" t="str">
        <f t="shared" si="29"/>
        <v>项</v>
      </c>
      <c r="H816" s="496"/>
    </row>
    <row r="817" ht="36" customHeight="1" spans="1:7">
      <c r="A817" s="485" t="s">
        <v>91</v>
      </c>
      <c r="B817" s="339" t="s">
        <v>92</v>
      </c>
      <c r="C817" s="486">
        <f>C818+C829+C831+C834+C836+C838</f>
        <v>41018</v>
      </c>
      <c r="D817" s="486">
        <f>D818+D829+D831+D834+D836+D838</f>
        <v>37453</v>
      </c>
      <c r="E817" s="487">
        <f>(D817-C817)/C817</f>
        <v>-0.0869130625579014</v>
      </c>
      <c r="F817" s="312" t="str">
        <f t="shared" si="28"/>
        <v>是</v>
      </c>
      <c r="G817" s="174" t="str">
        <f t="shared" si="29"/>
        <v>类</v>
      </c>
    </row>
    <row r="818" ht="36" customHeight="1" spans="1:7">
      <c r="A818" s="485" t="s">
        <v>1514</v>
      </c>
      <c r="B818" s="339" t="s">
        <v>1515</v>
      </c>
      <c r="C818" s="486">
        <v>2337</v>
      </c>
      <c r="D818" s="486"/>
      <c r="E818" s="487">
        <f>(D818-C818)/C818</f>
        <v>-1</v>
      </c>
      <c r="F818" s="312" t="str">
        <f t="shared" si="28"/>
        <v>是</v>
      </c>
      <c r="G818" s="174" t="str">
        <f t="shared" si="29"/>
        <v>款</v>
      </c>
    </row>
    <row r="819" ht="36" customHeight="1" spans="1:7">
      <c r="A819" s="488" t="s">
        <v>1516</v>
      </c>
      <c r="B819" s="343" t="s">
        <v>143</v>
      </c>
      <c r="C819" s="489">
        <v>1220</v>
      </c>
      <c r="D819" s="489"/>
      <c r="E819" s="490">
        <f>(D819-C819)/C819</f>
        <v>-1</v>
      </c>
      <c r="F819" s="312" t="str">
        <f t="shared" si="28"/>
        <v>是</v>
      </c>
      <c r="G819" s="174" t="str">
        <f t="shared" si="29"/>
        <v>项</v>
      </c>
    </row>
    <row r="820" ht="36" customHeight="1" spans="1:7">
      <c r="A820" s="488" t="s">
        <v>1517</v>
      </c>
      <c r="B820" s="343" t="s">
        <v>145</v>
      </c>
      <c r="C820" s="489">
        <v>1117</v>
      </c>
      <c r="D820" s="489"/>
      <c r="E820" s="490">
        <f>(D820-C820)/C820</f>
        <v>-1</v>
      </c>
      <c r="F820" s="312" t="str">
        <f t="shared" si="28"/>
        <v>是</v>
      </c>
      <c r="G820" s="174" t="str">
        <f t="shared" si="29"/>
        <v>项</v>
      </c>
    </row>
    <row r="821" ht="36" customHeight="1" spans="1:7">
      <c r="A821" s="488" t="s">
        <v>1518</v>
      </c>
      <c r="B821" s="343" t="s">
        <v>147</v>
      </c>
      <c r="C821" s="489"/>
      <c r="D821" s="489"/>
      <c r="E821" s="487"/>
      <c r="F821" s="312" t="str">
        <f t="shared" si="28"/>
        <v>否</v>
      </c>
      <c r="G821" s="174" t="str">
        <f t="shared" si="29"/>
        <v>项</v>
      </c>
    </row>
    <row r="822" ht="36" customHeight="1" spans="1:7">
      <c r="A822" s="488" t="s">
        <v>1519</v>
      </c>
      <c r="B822" s="343" t="s">
        <v>1520</v>
      </c>
      <c r="C822" s="489"/>
      <c r="D822" s="489"/>
      <c r="E822" s="487"/>
      <c r="F822" s="312" t="str">
        <f t="shared" si="28"/>
        <v>否</v>
      </c>
      <c r="G822" s="174" t="str">
        <f t="shared" si="29"/>
        <v>项</v>
      </c>
    </row>
    <row r="823" ht="36" customHeight="1" spans="1:7">
      <c r="A823" s="488" t="s">
        <v>1521</v>
      </c>
      <c r="B823" s="343" t="s">
        <v>1522</v>
      </c>
      <c r="C823" s="489"/>
      <c r="D823" s="489"/>
      <c r="E823" s="487"/>
      <c r="F823" s="312" t="str">
        <f t="shared" si="28"/>
        <v>否</v>
      </c>
      <c r="G823" s="174" t="str">
        <f t="shared" si="29"/>
        <v>项</v>
      </c>
    </row>
    <row r="824" ht="36" customHeight="1" spans="1:7">
      <c r="A824" s="488" t="s">
        <v>1523</v>
      </c>
      <c r="B824" s="343" t="s">
        <v>1524</v>
      </c>
      <c r="C824" s="489"/>
      <c r="D824" s="489"/>
      <c r="E824" s="487"/>
      <c r="F824" s="312" t="str">
        <f t="shared" si="28"/>
        <v>否</v>
      </c>
      <c r="G824" s="174" t="str">
        <f t="shared" si="29"/>
        <v>项</v>
      </c>
    </row>
    <row r="825" ht="36" customHeight="1" spans="1:7">
      <c r="A825" s="488" t="s">
        <v>1525</v>
      </c>
      <c r="B825" s="343" t="s">
        <v>1526</v>
      </c>
      <c r="C825" s="489"/>
      <c r="D825" s="489"/>
      <c r="E825" s="487"/>
      <c r="F825" s="312" t="str">
        <f t="shared" si="28"/>
        <v>否</v>
      </c>
      <c r="G825" s="174" t="str">
        <f t="shared" si="29"/>
        <v>项</v>
      </c>
    </row>
    <row r="826" ht="36" customHeight="1" spans="1:7">
      <c r="A826" s="488" t="s">
        <v>1527</v>
      </c>
      <c r="B826" s="343" t="s">
        <v>1528</v>
      </c>
      <c r="C826" s="489"/>
      <c r="D826" s="489"/>
      <c r="E826" s="487"/>
      <c r="F826" s="312" t="str">
        <f t="shared" si="28"/>
        <v>否</v>
      </c>
      <c r="G826" s="174" t="str">
        <f t="shared" si="29"/>
        <v>项</v>
      </c>
    </row>
    <row r="827" ht="36" customHeight="1" spans="1:7">
      <c r="A827" s="488" t="s">
        <v>1529</v>
      </c>
      <c r="B827" s="343" t="s">
        <v>1530</v>
      </c>
      <c r="C827" s="489"/>
      <c r="D827" s="489"/>
      <c r="E827" s="487"/>
      <c r="F827" s="312" t="str">
        <f t="shared" si="28"/>
        <v>否</v>
      </c>
      <c r="G827" s="174" t="str">
        <f t="shared" si="29"/>
        <v>项</v>
      </c>
    </row>
    <row r="828" ht="36" customHeight="1" spans="1:7">
      <c r="A828" s="488" t="s">
        <v>1531</v>
      </c>
      <c r="B828" s="343" t="s">
        <v>1532</v>
      </c>
      <c r="C828" s="489"/>
      <c r="D828" s="489"/>
      <c r="E828" s="487"/>
      <c r="F828" s="312" t="str">
        <f t="shared" si="28"/>
        <v>否</v>
      </c>
      <c r="G828" s="174" t="str">
        <f t="shared" si="29"/>
        <v>项</v>
      </c>
    </row>
    <row r="829" ht="36" customHeight="1" spans="1:7">
      <c r="A829" s="485" t="s">
        <v>1533</v>
      </c>
      <c r="B829" s="339" t="s">
        <v>1534</v>
      </c>
      <c r="C829" s="486">
        <v>56</v>
      </c>
      <c r="D829" s="486">
        <v>25</v>
      </c>
      <c r="E829" s="487">
        <f>(D829-C829)/C829</f>
        <v>-0.553571428571429</v>
      </c>
      <c r="F829" s="312" t="str">
        <f t="shared" si="28"/>
        <v>是</v>
      </c>
      <c r="G829" s="174" t="str">
        <f t="shared" si="29"/>
        <v>款</v>
      </c>
    </row>
    <row r="830" ht="36" customHeight="1" spans="1:7">
      <c r="A830" s="488">
        <v>2120201</v>
      </c>
      <c r="B830" s="500" t="s">
        <v>1535</v>
      </c>
      <c r="C830" s="489">
        <v>56</v>
      </c>
      <c r="D830" s="489">
        <v>25</v>
      </c>
      <c r="E830" s="490">
        <f>(D830-C830)/C830</f>
        <v>-0.553571428571429</v>
      </c>
      <c r="F830" s="312" t="str">
        <f t="shared" ref="F830:F891" si="30">IF(LEN(A830)=3,"是",IF(B830&lt;&gt;"",IF(SUM(C830:D830)&lt;&gt;0,"是","否"),"是"))</f>
        <v>是</v>
      </c>
      <c r="G830" s="174" t="str">
        <f t="shared" ref="G830:G891" si="31">IF(LEN(A830)=3,"类",IF(LEN(A830)=5,"款","项"))</f>
        <v>项</v>
      </c>
    </row>
    <row r="831" ht="36" customHeight="1" spans="1:7">
      <c r="A831" s="485" t="s">
        <v>1536</v>
      </c>
      <c r="B831" s="339" t="s">
        <v>1537</v>
      </c>
      <c r="C831" s="486">
        <v>35891</v>
      </c>
      <c r="D831" s="486">
        <v>34278</v>
      </c>
      <c r="E831" s="487">
        <f>(D831-C831)/C831</f>
        <v>-0.0449416288205957</v>
      </c>
      <c r="F831" s="312" t="str">
        <f t="shared" si="30"/>
        <v>是</v>
      </c>
      <c r="G831" s="174" t="str">
        <f t="shared" si="31"/>
        <v>款</v>
      </c>
    </row>
    <row r="832" ht="36" customHeight="1" spans="1:7">
      <c r="A832" s="488" t="s">
        <v>1538</v>
      </c>
      <c r="B832" s="343" t="s">
        <v>1539</v>
      </c>
      <c r="C832" s="489">
        <v>33248</v>
      </c>
      <c r="D832" s="489">
        <v>34278</v>
      </c>
      <c r="E832" s="490">
        <f t="shared" ref="E832:E842" si="32">(D832-C832)/C832</f>
        <v>0.0309793070259865</v>
      </c>
      <c r="F832" s="312" t="str">
        <f t="shared" si="30"/>
        <v>是</v>
      </c>
      <c r="G832" s="174" t="str">
        <f t="shared" si="31"/>
        <v>项</v>
      </c>
    </row>
    <row r="833" ht="36" customHeight="1" spans="1:7">
      <c r="A833" s="488" t="s">
        <v>1540</v>
      </c>
      <c r="B833" s="343" t="s">
        <v>1541</v>
      </c>
      <c r="C833" s="489">
        <v>2643</v>
      </c>
      <c r="D833" s="489"/>
      <c r="E833" s="490">
        <f t="shared" si="32"/>
        <v>-1</v>
      </c>
      <c r="F833" s="312" t="str">
        <f t="shared" si="30"/>
        <v>是</v>
      </c>
      <c r="G833" s="174" t="str">
        <f t="shared" si="31"/>
        <v>项</v>
      </c>
    </row>
    <row r="834" ht="36" customHeight="1" spans="1:7">
      <c r="A834" s="485" t="s">
        <v>1542</v>
      </c>
      <c r="B834" s="339" t="s">
        <v>1543</v>
      </c>
      <c r="C834" s="486">
        <v>2734</v>
      </c>
      <c r="D834" s="486">
        <v>3150</v>
      </c>
      <c r="E834" s="487">
        <f t="shared" si="32"/>
        <v>0.152158010241405</v>
      </c>
      <c r="F834" s="312" t="str">
        <f t="shared" si="30"/>
        <v>是</v>
      </c>
      <c r="G834" s="174" t="str">
        <f t="shared" si="31"/>
        <v>款</v>
      </c>
    </row>
    <row r="835" ht="36" customHeight="1" spans="1:7">
      <c r="A835" s="488">
        <v>2120501</v>
      </c>
      <c r="B835" s="500" t="s">
        <v>1544</v>
      </c>
      <c r="C835" s="489">
        <v>2734</v>
      </c>
      <c r="D835" s="489">
        <v>3150</v>
      </c>
      <c r="E835" s="490">
        <f t="shared" si="32"/>
        <v>0.152158010241405</v>
      </c>
      <c r="F835" s="312" t="str">
        <f t="shared" si="30"/>
        <v>是</v>
      </c>
      <c r="G835" s="174" t="str">
        <f t="shared" si="31"/>
        <v>项</v>
      </c>
    </row>
    <row r="836" ht="36" customHeight="1" spans="1:7">
      <c r="A836" s="485" t="s">
        <v>1545</v>
      </c>
      <c r="B836" s="339" t="s">
        <v>1546</v>
      </c>
      <c r="C836" s="486"/>
      <c r="D836" s="486"/>
      <c r="E836" s="487"/>
      <c r="F836" s="312" t="str">
        <f t="shared" si="30"/>
        <v>否</v>
      </c>
      <c r="G836" s="174" t="str">
        <f t="shared" si="31"/>
        <v>款</v>
      </c>
    </row>
    <row r="837" ht="36" customHeight="1" spans="1:7">
      <c r="A837" s="488">
        <v>2120601</v>
      </c>
      <c r="B837" s="500" t="s">
        <v>1547</v>
      </c>
      <c r="C837" s="489"/>
      <c r="D837" s="489"/>
      <c r="E837" s="487"/>
      <c r="F837" s="312" t="str">
        <f t="shared" si="30"/>
        <v>否</v>
      </c>
      <c r="G837" s="174" t="str">
        <f t="shared" si="31"/>
        <v>项</v>
      </c>
    </row>
    <row r="838" s="452" customFormat="1" ht="36" customHeight="1" spans="1:7">
      <c r="A838" s="502" t="s">
        <v>1548</v>
      </c>
      <c r="B838" s="252" t="s">
        <v>1549</v>
      </c>
      <c r="C838" s="503"/>
      <c r="D838" s="503"/>
      <c r="E838" s="487"/>
      <c r="F838" s="312" t="str">
        <f t="shared" si="30"/>
        <v>否</v>
      </c>
      <c r="G838" s="452" t="str">
        <f t="shared" si="31"/>
        <v>款</v>
      </c>
    </row>
    <row r="839" ht="36" customHeight="1" spans="1:7">
      <c r="A839" s="488">
        <v>2129999</v>
      </c>
      <c r="B839" s="500" t="s">
        <v>1550</v>
      </c>
      <c r="C839" s="489"/>
      <c r="D839" s="489"/>
      <c r="E839" s="487"/>
      <c r="F839" s="312" t="str">
        <f t="shared" si="30"/>
        <v>否</v>
      </c>
      <c r="G839" s="174" t="str">
        <f t="shared" si="31"/>
        <v>项</v>
      </c>
    </row>
    <row r="840" ht="36" customHeight="1" spans="1:8">
      <c r="A840" s="493" t="s">
        <v>1551</v>
      </c>
      <c r="B840" s="494" t="s">
        <v>525</v>
      </c>
      <c r="C840" s="495"/>
      <c r="D840" s="495"/>
      <c r="E840" s="487"/>
      <c r="F840" s="312" t="str">
        <f t="shared" si="30"/>
        <v>否</v>
      </c>
      <c r="G840" s="174" t="str">
        <f t="shared" si="31"/>
        <v>项</v>
      </c>
      <c r="H840" s="496"/>
    </row>
    <row r="841" ht="36" customHeight="1" spans="1:7">
      <c r="A841" s="485" t="s">
        <v>93</v>
      </c>
      <c r="B841" s="339" t="s">
        <v>94</v>
      </c>
      <c r="C841" s="486">
        <f>C842+C868+C894+C922+C933+C940+C947+C950</f>
        <v>2696</v>
      </c>
      <c r="D841" s="486">
        <f>D842+D868+D894+D922+D933+D940+D947+D950</f>
        <v>20</v>
      </c>
      <c r="E841" s="487">
        <f t="shared" si="32"/>
        <v>-0.992581602373887</v>
      </c>
      <c r="F841" s="312" t="str">
        <f t="shared" si="30"/>
        <v>是</v>
      </c>
      <c r="G841" s="174" t="str">
        <f t="shared" si="31"/>
        <v>类</v>
      </c>
    </row>
    <row r="842" ht="36" customHeight="1" spans="1:7">
      <c r="A842" s="485" t="s">
        <v>1552</v>
      </c>
      <c r="B842" s="339" t="s">
        <v>1553</v>
      </c>
      <c r="C842" s="486">
        <v>553</v>
      </c>
      <c r="D842" s="486"/>
      <c r="E842" s="487">
        <f t="shared" si="32"/>
        <v>-1</v>
      </c>
      <c r="F842" s="312" t="str">
        <f t="shared" si="30"/>
        <v>是</v>
      </c>
      <c r="G842" s="174" t="str">
        <f t="shared" si="31"/>
        <v>款</v>
      </c>
    </row>
    <row r="843" ht="36" customHeight="1" spans="1:7">
      <c r="A843" s="488" t="s">
        <v>1554</v>
      </c>
      <c r="B843" s="343" t="s">
        <v>143</v>
      </c>
      <c r="C843" s="489"/>
      <c r="D843" s="489"/>
      <c r="E843" s="487"/>
      <c r="F843" s="312" t="str">
        <f t="shared" si="30"/>
        <v>否</v>
      </c>
      <c r="G843" s="174" t="str">
        <f t="shared" si="31"/>
        <v>项</v>
      </c>
    </row>
    <row r="844" ht="36" customHeight="1" spans="1:7">
      <c r="A844" s="488" t="s">
        <v>1555</v>
      </c>
      <c r="B844" s="343" t="s">
        <v>145</v>
      </c>
      <c r="C844" s="489">
        <v>6</v>
      </c>
      <c r="D844" s="489"/>
      <c r="E844" s="490">
        <f>(D844-C844)/C844</f>
        <v>-1</v>
      </c>
      <c r="F844" s="312" t="str">
        <f t="shared" si="30"/>
        <v>是</v>
      </c>
      <c r="G844" s="174" t="str">
        <f t="shared" si="31"/>
        <v>项</v>
      </c>
    </row>
    <row r="845" ht="36" customHeight="1" spans="1:7">
      <c r="A845" s="488" t="s">
        <v>1556</v>
      </c>
      <c r="B845" s="343" t="s">
        <v>147</v>
      </c>
      <c r="C845" s="489"/>
      <c r="D845" s="489"/>
      <c r="E845" s="487"/>
      <c r="F845" s="312" t="str">
        <f t="shared" si="30"/>
        <v>否</v>
      </c>
      <c r="G845" s="174" t="str">
        <f t="shared" si="31"/>
        <v>项</v>
      </c>
    </row>
    <row r="846" ht="36" customHeight="1" spans="1:7">
      <c r="A846" s="488" t="s">
        <v>1557</v>
      </c>
      <c r="B846" s="343" t="s">
        <v>161</v>
      </c>
      <c r="C846" s="489">
        <v>428</v>
      </c>
      <c r="D846" s="489"/>
      <c r="E846" s="490">
        <f>(D846-C846)/C846</f>
        <v>-1</v>
      </c>
      <c r="F846" s="312" t="str">
        <f t="shared" si="30"/>
        <v>是</v>
      </c>
      <c r="G846" s="174" t="str">
        <f t="shared" si="31"/>
        <v>项</v>
      </c>
    </row>
    <row r="847" ht="36" customHeight="1" spans="1:7">
      <c r="A847" s="488" t="s">
        <v>1558</v>
      </c>
      <c r="B847" s="343" t="s">
        <v>1559</v>
      </c>
      <c r="C847" s="489"/>
      <c r="D847" s="489"/>
      <c r="E847" s="487"/>
      <c r="F847" s="312" t="str">
        <f t="shared" si="30"/>
        <v>否</v>
      </c>
      <c r="G847" s="174" t="str">
        <f t="shared" si="31"/>
        <v>项</v>
      </c>
    </row>
    <row r="848" ht="36" customHeight="1" spans="1:7">
      <c r="A848" s="488" t="s">
        <v>1560</v>
      </c>
      <c r="B848" s="343" t="s">
        <v>1561</v>
      </c>
      <c r="C848" s="489"/>
      <c r="D848" s="489"/>
      <c r="E848" s="487"/>
      <c r="F848" s="312" t="str">
        <f t="shared" si="30"/>
        <v>否</v>
      </c>
      <c r="G848" s="174" t="str">
        <f t="shared" si="31"/>
        <v>项</v>
      </c>
    </row>
    <row r="849" ht="36" customHeight="1" spans="1:7">
      <c r="A849" s="488" t="s">
        <v>1562</v>
      </c>
      <c r="B849" s="343" t="s">
        <v>1563</v>
      </c>
      <c r="C849" s="489"/>
      <c r="D849" s="489"/>
      <c r="E849" s="487"/>
      <c r="F849" s="312" t="str">
        <f t="shared" si="30"/>
        <v>否</v>
      </c>
      <c r="G849" s="174" t="str">
        <f t="shared" si="31"/>
        <v>项</v>
      </c>
    </row>
    <row r="850" ht="36" customHeight="1" spans="1:7">
      <c r="A850" s="488" t="s">
        <v>1564</v>
      </c>
      <c r="B850" s="343" t="s">
        <v>1565</v>
      </c>
      <c r="C850" s="489"/>
      <c r="D850" s="489"/>
      <c r="E850" s="487"/>
      <c r="F850" s="312" t="str">
        <f t="shared" si="30"/>
        <v>否</v>
      </c>
      <c r="G850" s="174" t="str">
        <f t="shared" si="31"/>
        <v>项</v>
      </c>
    </row>
    <row r="851" ht="36" customHeight="1" spans="1:7">
      <c r="A851" s="488" t="s">
        <v>1566</v>
      </c>
      <c r="B851" s="343" t="s">
        <v>1567</v>
      </c>
      <c r="C851" s="489"/>
      <c r="D851" s="489"/>
      <c r="E851" s="487"/>
      <c r="F851" s="312" t="str">
        <f t="shared" si="30"/>
        <v>否</v>
      </c>
      <c r="G851" s="174" t="str">
        <f t="shared" si="31"/>
        <v>项</v>
      </c>
    </row>
    <row r="852" ht="36" customHeight="1" spans="1:7">
      <c r="A852" s="488" t="s">
        <v>1568</v>
      </c>
      <c r="B852" s="343" t="s">
        <v>1569</v>
      </c>
      <c r="C852" s="489"/>
      <c r="D852" s="489"/>
      <c r="E852" s="487"/>
      <c r="F852" s="312" t="str">
        <f t="shared" si="30"/>
        <v>否</v>
      </c>
      <c r="G852" s="174" t="str">
        <f t="shared" si="31"/>
        <v>项</v>
      </c>
    </row>
    <row r="853" ht="36" customHeight="1" spans="1:7">
      <c r="A853" s="488" t="s">
        <v>1570</v>
      </c>
      <c r="B853" s="343" t="s">
        <v>1571</v>
      </c>
      <c r="C853" s="489"/>
      <c r="D853" s="489"/>
      <c r="E853" s="487"/>
      <c r="F853" s="312" t="str">
        <f t="shared" si="30"/>
        <v>否</v>
      </c>
      <c r="G853" s="174" t="str">
        <f t="shared" si="31"/>
        <v>项</v>
      </c>
    </row>
    <row r="854" ht="36" customHeight="1" spans="1:7">
      <c r="A854" s="488" t="s">
        <v>1572</v>
      </c>
      <c r="B854" s="343" t="s">
        <v>1573</v>
      </c>
      <c r="C854" s="489"/>
      <c r="D854" s="489"/>
      <c r="E854" s="487"/>
      <c r="F854" s="312" t="str">
        <f t="shared" si="30"/>
        <v>否</v>
      </c>
      <c r="G854" s="174" t="str">
        <f t="shared" si="31"/>
        <v>项</v>
      </c>
    </row>
    <row r="855" ht="36" customHeight="1" spans="1:7">
      <c r="A855" s="488" t="s">
        <v>1574</v>
      </c>
      <c r="B855" s="343" t="s">
        <v>1575</v>
      </c>
      <c r="C855" s="489"/>
      <c r="D855" s="489"/>
      <c r="E855" s="487"/>
      <c r="F855" s="312" t="str">
        <f t="shared" si="30"/>
        <v>否</v>
      </c>
      <c r="G855" s="174" t="str">
        <f t="shared" si="31"/>
        <v>项</v>
      </c>
    </row>
    <row r="856" ht="36" customHeight="1" spans="1:7">
      <c r="A856" s="488" t="s">
        <v>1576</v>
      </c>
      <c r="B856" s="343" t="s">
        <v>1577</v>
      </c>
      <c r="C856" s="489"/>
      <c r="D856" s="489"/>
      <c r="E856" s="487"/>
      <c r="F856" s="312" t="str">
        <f t="shared" si="30"/>
        <v>否</v>
      </c>
      <c r="G856" s="174" t="str">
        <f t="shared" si="31"/>
        <v>项</v>
      </c>
    </row>
    <row r="857" ht="36" customHeight="1" spans="1:7">
      <c r="A857" s="488" t="s">
        <v>1578</v>
      </c>
      <c r="B857" s="343" t="s">
        <v>1579</v>
      </c>
      <c r="C857" s="489"/>
      <c r="D857" s="489"/>
      <c r="E857" s="487"/>
      <c r="F857" s="312" t="str">
        <f t="shared" si="30"/>
        <v>否</v>
      </c>
      <c r="G857" s="174" t="str">
        <f t="shared" si="31"/>
        <v>项</v>
      </c>
    </row>
    <row r="858" ht="36" customHeight="1" spans="1:7">
      <c r="A858" s="488" t="s">
        <v>1580</v>
      </c>
      <c r="B858" s="343" t="s">
        <v>1581</v>
      </c>
      <c r="C858" s="489">
        <v>30</v>
      </c>
      <c r="D858" s="489"/>
      <c r="E858" s="490">
        <f>(D858-C858)/C858</f>
        <v>-1</v>
      </c>
      <c r="F858" s="312" t="str">
        <f t="shared" si="30"/>
        <v>是</v>
      </c>
      <c r="G858" s="174" t="str">
        <f t="shared" si="31"/>
        <v>项</v>
      </c>
    </row>
    <row r="859" ht="36" customHeight="1" spans="1:7">
      <c r="A859" s="488" t="s">
        <v>1582</v>
      </c>
      <c r="B859" s="343" t="s">
        <v>1583</v>
      </c>
      <c r="C859" s="489"/>
      <c r="D859" s="489"/>
      <c r="E859" s="487"/>
      <c r="F859" s="312" t="str">
        <f t="shared" si="30"/>
        <v>否</v>
      </c>
      <c r="G859" s="174" t="str">
        <f t="shared" si="31"/>
        <v>项</v>
      </c>
    </row>
    <row r="860" ht="36" customHeight="1" spans="1:7">
      <c r="A860" s="488" t="s">
        <v>1584</v>
      </c>
      <c r="B860" s="343" t="s">
        <v>1585</v>
      </c>
      <c r="C860" s="489">
        <v>32</v>
      </c>
      <c r="D860" s="489"/>
      <c r="E860" s="490">
        <f>(D860-C860)/C860</f>
        <v>-1</v>
      </c>
      <c r="F860" s="312" t="str">
        <f t="shared" si="30"/>
        <v>是</v>
      </c>
      <c r="G860" s="174" t="str">
        <f t="shared" si="31"/>
        <v>项</v>
      </c>
    </row>
    <row r="861" ht="36" customHeight="1" spans="1:7">
      <c r="A861" s="488" t="s">
        <v>1586</v>
      </c>
      <c r="B861" s="343" t="s">
        <v>1587</v>
      </c>
      <c r="C861" s="489">
        <v>57</v>
      </c>
      <c r="D861" s="489"/>
      <c r="E861" s="490">
        <f>(D861-C861)/C861</f>
        <v>-1</v>
      </c>
      <c r="F861" s="312" t="str">
        <f t="shared" si="30"/>
        <v>是</v>
      </c>
      <c r="G861" s="174" t="str">
        <f t="shared" si="31"/>
        <v>项</v>
      </c>
    </row>
    <row r="862" ht="36" customHeight="1" spans="1:7">
      <c r="A862" s="488" t="s">
        <v>1588</v>
      </c>
      <c r="B862" s="507" t="s">
        <v>1589</v>
      </c>
      <c r="C862" s="489"/>
      <c r="D862" s="489"/>
      <c r="E862" s="487"/>
      <c r="F862" s="312" t="str">
        <f t="shared" si="30"/>
        <v>否</v>
      </c>
      <c r="G862" s="174" t="str">
        <f t="shared" si="31"/>
        <v>项</v>
      </c>
    </row>
    <row r="863" ht="36" customHeight="1" spans="1:7">
      <c r="A863" s="488" t="s">
        <v>1590</v>
      </c>
      <c r="B863" s="343" t="s">
        <v>1591</v>
      </c>
      <c r="C863" s="489"/>
      <c r="D863" s="489"/>
      <c r="E863" s="487"/>
      <c r="F863" s="312" t="str">
        <f t="shared" si="30"/>
        <v>否</v>
      </c>
      <c r="G863" s="174" t="str">
        <f t="shared" si="31"/>
        <v>项</v>
      </c>
    </row>
    <row r="864" ht="36" customHeight="1" spans="1:7">
      <c r="A864" s="488" t="s">
        <v>1592</v>
      </c>
      <c r="B864" s="508" t="s">
        <v>1593</v>
      </c>
      <c r="C864" s="489"/>
      <c r="D864" s="489"/>
      <c r="E864" s="487"/>
      <c r="F864" s="312" t="str">
        <f t="shared" si="30"/>
        <v>否</v>
      </c>
      <c r="G864" s="174" t="str">
        <f t="shared" si="31"/>
        <v>项</v>
      </c>
    </row>
    <row r="865" ht="36" customHeight="1" spans="1:7">
      <c r="A865" s="488" t="s">
        <v>1594</v>
      </c>
      <c r="B865" s="343" t="s">
        <v>1595</v>
      </c>
      <c r="C865" s="489"/>
      <c r="D865" s="489"/>
      <c r="E865" s="487"/>
      <c r="F865" s="312" t="str">
        <f t="shared" si="30"/>
        <v>否</v>
      </c>
      <c r="G865" s="174" t="str">
        <f t="shared" si="31"/>
        <v>项</v>
      </c>
    </row>
    <row r="866" ht="36" customHeight="1" spans="1:7">
      <c r="A866" s="488" t="s">
        <v>1596</v>
      </c>
      <c r="B866" s="507" t="s">
        <v>1597</v>
      </c>
      <c r="C866" s="489"/>
      <c r="D866" s="489"/>
      <c r="E866" s="487"/>
      <c r="F866" s="312" t="str">
        <f t="shared" si="30"/>
        <v>否</v>
      </c>
      <c r="G866" s="174" t="str">
        <f t="shared" si="31"/>
        <v>项</v>
      </c>
    </row>
    <row r="867" ht="36" customHeight="1" spans="1:7">
      <c r="A867" s="488" t="s">
        <v>1598</v>
      </c>
      <c r="B867" s="343" t="s">
        <v>1599</v>
      </c>
      <c r="C867" s="489"/>
      <c r="D867" s="489"/>
      <c r="E867" s="487"/>
      <c r="F867" s="312" t="str">
        <f t="shared" si="30"/>
        <v>否</v>
      </c>
      <c r="G867" s="174" t="str">
        <f t="shared" si="31"/>
        <v>项</v>
      </c>
    </row>
    <row r="868" ht="36" customHeight="1" spans="1:7">
      <c r="A868" s="485" t="s">
        <v>1600</v>
      </c>
      <c r="B868" s="339" t="s">
        <v>1601</v>
      </c>
      <c r="C868" s="486">
        <v>293</v>
      </c>
      <c r="D868" s="486"/>
      <c r="E868" s="487">
        <f>(D868-C868)/C868</f>
        <v>-1</v>
      </c>
      <c r="F868" s="312" t="str">
        <f t="shared" si="30"/>
        <v>是</v>
      </c>
      <c r="G868" s="174" t="str">
        <f t="shared" si="31"/>
        <v>款</v>
      </c>
    </row>
    <row r="869" ht="36" customHeight="1" spans="1:7">
      <c r="A869" s="488" t="s">
        <v>1602</v>
      </c>
      <c r="B869" s="343" t="s">
        <v>143</v>
      </c>
      <c r="C869" s="489"/>
      <c r="D869" s="489"/>
      <c r="E869" s="487"/>
      <c r="F869" s="312" t="str">
        <f t="shared" si="30"/>
        <v>否</v>
      </c>
      <c r="G869" s="174" t="str">
        <f t="shared" si="31"/>
        <v>项</v>
      </c>
    </row>
    <row r="870" ht="36" customHeight="1" spans="1:7">
      <c r="A870" s="488" t="s">
        <v>1603</v>
      </c>
      <c r="B870" s="343" t="s">
        <v>145</v>
      </c>
      <c r="C870" s="489">
        <v>21</v>
      </c>
      <c r="D870" s="489"/>
      <c r="E870" s="490">
        <f>(D870-C870)/C870</f>
        <v>-1</v>
      </c>
      <c r="F870" s="312" t="str">
        <f t="shared" si="30"/>
        <v>是</v>
      </c>
      <c r="G870" s="174" t="str">
        <f t="shared" si="31"/>
        <v>项</v>
      </c>
    </row>
    <row r="871" ht="36" customHeight="1" spans="1:7">
      <c r="A871" s="488" t="s">
        <v>1604</v>
      </c>
      <c r="B871" s="343" t="s">
        <v>147</v>
      </c>
      <c r="C871" s="489"/>
      <c r="D871" s="489"/>
      <c r="E871" s="487"/>
      <c r="F871" s="312" t="str">
        <f t="shared" si="30"/>
        <v>否</v>
      </c>
      <c r="G871" s="174" t="str">
        <f t="shared" si="31"/>
        <v>项</v>
      </c>
    </row>
    <row r="872" ht="36" customHeight="1" spans="1:7">
      <c r="A872" s="488" t="s">
        <v>1605</v>
      </c>
      <c r="B872" s="343" t="s">
        <v>1606</v>
      </c>
      <c r="C872" s="489">
        <v>169</v>
      </c>
      <c r="D872" s="489"/>
      <c r="E872" s="490">
        <f>(D872-C872)/C872</f>
        <v>-1</v>
      </c>
      <c r="F872" s="312" t="str">
        <f t="shared" si="30"/>
        <v>是</v>
      </c>
      <c r="G872" s="174" t="str">
        <f t="shared" si="31"/>
        <v>项</v>
      </c>
    </row>
    <row r="873" ht="36" customHeight="1" spans="1:7">
      <c r="A873" s="488" t="s">
        <v>1607</v>
      </c>
      <c r="B873" s="343" t="s">
        <v>1608</v>
      </c>
      <c r="C873" s="489"/>
      <c r="D873" s="489"/>
      <c r="E873" s="490"/>
      <c r="F873" s="312" t="str">
        <f t="shared" si="30"/>
        <v>否</v>
      </c>
      <c r="G873" s="174" t="str">
        <f t="shared" si="31"/>
        <v>项</v>
      </c>
    </row>
    <row r="874" ht="36" customHeight="1" spans="1:7">
      <c r="A874" s="488" t="s">
        <v>1609</v>
      </c>
      <c r="B874" s="343" t="s">
        <v>1610</v>
      </c>
      <c r="C874" s="489"/>
      <c r="D874" s="489"/>
      <c r="E874" s="490"/>
      <c r="F874" s="312" t="str">
        <f t="shared" si="30"/>
        <v>否</v>
      </c>
      <c r="G874" s="174" t="str">
        <f t="shared" si="31"/>
        <v>项</v>
      </c>
    </row>
    <row r="875" ht="36" customHeight="1" spans="1:7">
      <c r="A875" s="488" t="s">
        <v>1611</v>
      </c>
      <c r="B875" s="343" t="s">
        <v>1612</v>
      </c>
      <c r="C875" s="489"/>
      <c r="D875" s="489"/>
      <c r="E875" s="490"/>
      <c r="F875" s="312" t="str">
        <f t="shared" si="30"/>
        <v>否</v>
      </c>
      <c r="G875" s="174" t="str">
        <f t="shared" si="31"/>
        <v>项</v>
      </c>
    </row>
    <row r="876" ht="36" customHeight="1" spans="1:7">
      <c r="A876" s="488" t="s">
        <v>1613</v>
      </c>
      <c r="B876" s="343" t="s">
        <v>1614</v>
      </c>
      <c r="C876" s="489">
        <v>97</v>
      </c>
      <c r="D876" s="489"/>
      <c r="E876" s="490">
        <f>(D876-C876)/C876</f>
        <v>-1</v>
      </c>
      <c r="F876" s="312" t="str">
        <f t="shared" si="30"/>
        <v>是</v>
      </c>
      <c r="G876" s="174" t="str">
        <f t="shared" si="31"/>
        <v>项</v>
      </c>
    </row>
    <row r="877" ht="36" customHeight="1" spans="1:7">
      <c r="A877" s="488" t="s">
        <v>1615</v>
      </c>
      <c r="B877" s="343" t="s">
        <v>1616</v>
      </c>
      <c r="C877" s="489"/>
      <c r="D877" s="489"/>
      <c r="E877" s="490"/>
      <c r="F877" s="312" t="str">
        <f t="shared" si="30"/>
        <v>否</v>
      </c>
      <c r="G877" s="174" t="str">
        <f t="shared" si="31"/>
        <v>项</v>
      </c>
    </row>
    <row r="878" ht="36" customHeight="1" spans="1:7">
      <c r="A878" s="488" t="s">
        <v>1617</v>
      </c>
      <c r="B878" s="343" t="s">
        <v>1618</v>
      </c>
      <c r="C878" s="489"/>
      <c r="D878" s="489"/>
      <c r="E878" s="490"/>
      <c r="F878" s="312" t="str">
        <f t="shared" si="30"/>
        <v>否</v>
      </c>
      <c r="G878" s="174" t="str">
        <f t="shared" si="31"/>
        <v>项</v>
      </c>
    </row>
    <row r="879" ht="36" customHeight="1" spans="1:7">
      <c r="A879" s="488" t="s">
        <v>1619</v>
      </c>
      <c r="B879" s="343" t="s">
        <v>1620</v>
      </c>
      <c r="C879" s="489"/>
      <c r="D879" s="489"/>
      <c r="E879" s="490"/>
      <c r="F879" s="312" t="str">
        <f t="shared" si="30"/>
        <v>否</v>
      </c>
      <c r="G879" s="174" t="str">
        <f t="shared" si="31"/>
        <v>项</v>
      </c>
    </row>
    <row r="880" ht="36" customHeight="1" spans="1:7">
      <c r="A880" s="488" t="s">
        <v>1621</v>
      </c>
      <c r="B880" s="343" t="s">
        <v>1622</v>
      </c>
      <c r="C880" s="489"/>
      <c r="D880" s="489"/>
      <c r="E880" s="490"/>
      <c r="F880" s="312" t="str">
        <f t="shared" si="30"/>
        <v>否</v>
      </c>
      <c r="G880" s="174" t="str">
        <f t="shared" si="31"/>
        <v>项</v>
      </c>
    </row>
    <row r="881" ht="36" customHeight="1" spans="1:7">
      <c r="A881" s="488" t="s">
        <v>1623</v>
      </c>
      <c r="B881" s="343" t="s">
        <v>1624</v>
      </c>
      <c r="C881" s="489"/>
      <c r="D881" s="489"/>
      <c r="E881" s="490"/>
      <c r="F881" s="312" t="str">
        <f t="shared" si="30"/>
        <v>否</v>
      </c>
      <c r="G881" s="174" t="str">
        <f t="shared" si="31"/>
        <v>项</v>
      </c>
    </row>
    <row r="882" ht="36" customHeight="1" spans="1:7">
      <c r="A882" s="488" t="s">
        <v>1625</v>
      </c>
      <c r="B882" s="343" t="s">
        <v>1626</v>
      </c>
      <c r="C882" s="489"/>
      <c r="D882" s="489"/>
      <c r="E882" s="490"/>
      <c r="F882" s="312" t="str">
        <f t="shared" si="30"/>
        <v>否</v>
      </c>
      <c r="G882" s="174" t="str">
        <f t="shared" si="31"/>
        <v>项</v>
      </c>
    </row>
    <row r="883" ht="36" customHeight="1" spans="1:7">
      <c r="A883" s="488" t="s">
        <v>1627</v>
      </c>
      <c r="B883" s="343" t="s">
        <v>1628</v>
      </c>
      <c r="C883" s="489"/>
      <c r="D883" s="489"/>
      <c r="E883" s="490"/>
      <c r="F883" s="312" t="str">
        <f t="shared" si="30"/>
        <v>否</v>
      </c>
      <c r="G883" s="174" t="str">
        <f t="shared" si="31"/>
        <v>项</v>
      </c>
    </row>
    <row r="884" ht="36" customHeight="1" spans="1:7">
      <c r="A884" s="488" t="s">
        <v>1629</v>
      </c>
      <c r="B884" s="343" t="s">
        <v>1630</v>
      </c>
      <c r="C884" s="489"/>
      <c r="D884" s="489"/>
      <c r="E884" s="490"/>
      <c r="F884" s="312" t="str">
        <f t="shared" si="30"/>
        <v>否</v>
      </c>
      <c r="G884" s="174" t="str">
        <f t="shared" si="31"/>
        <v>项</v>
      </c>
    </row>
    <row r="885" ht="36" customHeight="1" spans="1:7">
      <c r="A885" s="488" t="s">
        <v>1631</v>
      </c>
      <c r="B885" s="343" t="s">
        <v>1632</v>
      </c>
      <c r="C885" s="489"/>
      <c r="D885" s="489"/>
      <c r="E885" s="490"/>
      <c r="F885" s="312" t="str">
        <f t="shared" si="30"/>
        <v>否</v>
      </c>
      <c r="G885" s="174" t="str">
        <f t="shared" si="31"/>
        <v>项</v>
      </c>
    </row>
    <row r="886" ht="36" customHeight="1" spans="1:7">
      <c r="A886" s="488" t="s">
        <v>1633</v>
      </c>
      <c r="B886" s="343" t="s">
        <v>1634</v>
      </c>
      <c r="C886" s="489"/>
      <c r="D886" s="489"/>
      <c r="E886" s="490"/>
      <c r="F886" s="312" t="str">
        <f t="shared" si="30"/>
        <v>否</v>
      </c>
      <c r="G886" s="174" t="str">
        <f t="shared" si="31"/>
        <v>项</v>
      </c>
    </row>
    <row r="887" ht="36" customHeight="1" spans="1:7">
      <c r="A887" s="488" t="s">
        <v>2419</v>
      </c>
      <c r="B887" s="343" t="s">
        <v>2420</v>
      </c>
      <c r="C887" s="489"/>
      <c r="D887" s="489"/>
      <c r="E887" s="490"/>
      <c r="F887" s="312" t="str">
        <f t="shared" si="30"/>
        <v>否</v>
      </c>
      <c r="G887" s="174" t="str">
        <f t="shared" si="31"/>
        <v>项</v>
      </c>
    </row>
    <row r="888" ht="36" customHeight="1" spans="1:7">
      <c r="A888" s="488" t="s">
        <v>1635</v>
      </c>
      <c r="B888" s="343" t="s">
        <v>1636</v>
      </c>
      <c r="C888" s="489">
        <v>6</v>
      </c>
      <c r="D888" s="489"/>
      <c r="E888" s="490">
        <f>(D888-C888)/C888</f>
        <v>-1</v>
      </c>
      <c r="F888" s="312" t="str">
        <f t="shared" si="30"/>
        <v>是</v>
      </c>
      <c r="G888" s="174" t="str">
        <f t="shared" si="31"/>
        <v>项</v>
      </c>
    </row>
    <row r="889" ht="36" customHeight="1" spans="1:7">
      <c r="A889" s="488" t="s">
        <v>1637</v>
      </c>
      <c r="B889" s="343" t="s">
        <v>1638</v>
      </c>
      <c r="C889" s="489"/>
      <c r="D889" s="489"/>
      <c r="E889" s="487"/>
      <c r="F889" s="312" t="str">
        <f t="shared" si="30"/>
        <v>否</v>
      </c>
      <c r="G889" s="174" t="str">
        <f t="shared" si="31"/>
        <v>项</v>
      </c>
    </row>
    <row r="890" ht="36" customHeight="1" spans="1:7">
      <c r="A890" s="488" t="s">
        <v>1639</v>
      </c>
      <c r="B890" s="343" t="s">
        <v>1640</v>
      </c>
      <c r="C890" s="489"/>
      <c r="D890" s="489"/>
      <c r="E890" s="487"/>
      <c r="F890" s="312" t="str">
        <f t="shared" si="30"/>
        <v>否</v>
      </c>
      <c r="G890" s="174" t="str">
        <f t="shared" si="31"/>
        <v>项</v>
      </c>
    </row>
    <row r="891" ht="36" customHeight="1" spans="1:7">
      <c r="A891" s="488" t="s">
        <v>1641</v>
      </c>
      <c r="B891" s="343" t="s">
        <v>1571</v>
      </c>
      <c r="C891" s="489"/>
      <c r="D891" s="489"/>
      <c r="E891" s="487"/>
      <c r="F891" s="312" t="str">
        <f t="shared" si="30"/>
        <v>否</v>
      </c>
      <c r="G891" s="174" t="str">
        <f t="shared" si="31"/>
        <v>项</v>
      </c>
    </row>
    <row r="892" ht="36" customHeight="1" spans="1:6">
      <c r="A892" s="509">
        <v>2130238</v>
      </c>
      <c r="B892" s="507" t="s">
        <v>1642</v>
      </c>
      <c r="C892" s="489"/>
      <c r="D892" s="489"/>
      <c r="E892" s="487"/>
      <c r="F892" s="312"/>
    </row>
    <row r="893" ht="36" customHeight="1" spans="1:7">
      <c r="A893" s="488" t="s">
        <v>1643</v>
      </c>
      <c r="B893" s="343" t="s">
        <v>1644</v>
      </c>
      <c r="C893" s="489"/>
      <c r="D893" s="489"/>
      <c r="E893" s="487"/>
      <c r="F893" s="312" t="str">
        <f>IF(LEN(A893)=3,"是",IF(B893&lt;&gt;"",IF(SUM(C893:D893)&lt;&gt;0,"是","否"),"是"))</f>
        <v>否</v>
      </c>
      <c r="G893" s="174" t="str">
        <f>IF(LEN(A893)=3,"类",IF(LEN(A893)=5,"款","项"))</f>
        <v>项</v>
      </c>
    </row>
    <row r="894" ht="36" customHeight="1" spans="1:7">
      <c r="A894" s="485" t="s">
        <v>1645</v>
      </c>
      <c r="B894" s="339" t="s">
        <v>1646</v>
      </c>
      <c r="C894" s="486">
        <v>90</v>
      </c>
      <c r="D894" s="486"/>
      <c r="E894" s="487">
        <f>(D894-C894)/C894</f>
        <v>-1</v>
      </c>
      <c r="F894" s="312" t="str">
        <f>IF(LEN(A894)=3,"是",IF(B894&lt;&gt;"",IF(SUM(C894:D894)&lt;&gt;0,"是","否"),"是"))</f>
        <v>是</v>
      </c>
      <c r="G894" s="174" t="str">
        <f>IF(LEN(A894)=3,"类",IF(LEN(A894)=5,"款","项"))</f>
        <v>款</v>
      </c>
    </row>
    <row r="895" ht="36" customHeight="1" spans="1:7">
      <c r="A895" s="488" t="s">
        <v>1647</v>
      </c>
      <c r="B895" s="343" t="s">
        <v>143</v>
      </c>
      <c r="C895" s="489"/>
      <c r="D895" s="489"/>
      <c r="E895" s="487"/>
      <c r="F895" s="312" t="str">
        <f t="shared" ref="F895:F958" si="33">IF(LEN(A895)=3,"是",IF(B895&lt;&gt;"",IF(SUM(C895:D895)&lt;&gt;0,"是","否"),"是"))</f>
        <v>否</v>
      </c>
      <c r="G895" s="174" t="str">
        <f t="shared" ref="G895:G958" si="34">IF(LEN(A895)=3,"类",IF(LEN(A895)=5,"款","项"))</f>
        <v>项</v>
      </c>
    </row>
    <row r="896" ht="36" customHeight="1" spans="1:7">
      <c r="A896" s="488" t="s">
        <v>1648</v>
      </c>
      <c r="B896" s="343" t="s">
        <v>145</v>
      </c>
      <c r="C896" s="489"/>
      <c r="D896" s="489"/>
      <c r="E896" s="487"/>
      <c r="F896" s="312" t="str">
        <f t="shared" si="33"/>
        <v>否</v>
      </c>
      <c r="G896" s="174" t="str">
        <f t="shared" si="34"/>
        <v>项</v>
      </c>
    </row>
    <row r="897" ht="36" customHeight="1" spans="1:7">
      <c r="A897" s="488" t="s">
        <v>1649</v>
      </c>
      <c r="B897" s="343" t="s">
        <v>147</v>
      </c>
      <c r="C897" s="489"/>
      <c r="D897" s="489"/>
      <c r="E897" s="487"/>
      <c r="F897" s="312" t="str">
        <f t="shared" si="33"/>
        <v>否</v>
      </c>
      <c r="G897" s="174" t="str">
        <f t="shared" si="34"/>
        <v>项</v>
      </c>
    </row>
    <row r="898" ht="36" customHeight="1" spans="1:7">
      <c r="A898" s="488" t="s">
        <v>1650</v>
      </c>
      <c r="B898" s="343" t="s">
        <v>1651</v>
      </c>
      <c r="C898" s="489"/>
      <c r="D898" s="489"/>
      <c r="E898" s="487"/>
      <c r="F898" s="312" t="str">
        <f t="shared" si="33"/>
        <v>否</v>
      </c>
      <c r="G898" s="174" t="str">
        <f t="shared" si="34"/>
        <v>项</v>
      </c>
    </row>
    <row r="899" ht="36" customHeight="1" spans="1:7">
      <c r="A899" s="488" t="s">
        <v>1652</v>
      </c>
      <c r="B899" s="343" t="s">
        <v>1653</v>
      </c>
      <c r="C899" s="489">
        <v>7</v>
      </c>
      <c r="D899" s="489"/>
      <c r="E899" s="490">
        <f>(D899-C899)/C899</f>
        <v>-1</v>
      </c>
      <c r="F899" s="312" t="str">
        <f t="shared" si="33"/>
        <v>是</v>
      </c>
      <c r="G899" s="174" t="str">
        <f t="shared" si="34"/>
        <v>项</v>
      </c>
    </row>
    <row r="900" ht="36" customHeight="1" spans="1:7">
      <c r="A900" s="488" t="s">
        <v>1654</v>
      </c>
      <c r="B900" s="343" t="s">
        <v>1655</v>
      </c>
      <c r="C900" s="489">
        <v>14</v>
      </c>
      <c r="D900" s="489"/>
      <c r="E900" s="490">
        <f>(D900-C900)/C900</f>
        <v>-1</v>
      </c>
      <c r="F900" s="312" t="str">
        <f t="shared" si="33"/>
        <v>是</v>
      </c>
      <c r="G900" s="174" t="str">
        <f t="shared" si="34"/>
        <v>项</v>
      </c>
    </row>
    <row r="901" ht="36" customHeight="1" spans="1:7">
      <c r="A901" s="488" t="s">
        <v>1656</v>
      </c>
      <c r="B901" s="343" t="s">
        <v>1657</v>
      </c>
      <c r="C901" s="489"/>
      <c r="D901" s="489"/>
      <c r="E901" s="487"/>
      <c r="F901" s="312" t="str">
        <f t="shared" si="33"/>
        <v>否</v>
      </c>
      <c r="G901" s="174" t="str">
        <f t="shared" si="34"/>
        <v>项</v>
      </c>
    </row>
    <row r="902" ht="36" customHeight="1" spans="1:7">
      <c r="A902" s="488" t="s">
        <v>1658</v>
      </c>
      <c r="B902" s="343" t="s">
        <v>1659</v>
      </c>
      <c r="C902" s="489"/>
      <c r="D902" s="489"/>
      <c r="E902" s="487"/>
      <c r="F902" s="312" t="str">
        <f t="shared" si="33"/>
        <v>否</v>
      </c>
      <c r="G902" s="174" t="str">
        <f t="shared" si="34"/>
        <v>项</v>
      </c>
    </row>
    <row r="903" ht="36" customHeight="1" spans="1:7">
      <c r="A903" s="488" t="s">
        <v>1660</v>
      </c>
      <c r="B903" s="343" t="s">
        <v>1661</v>
      </c>
      <c r="C903" s="489"/>
      <c r="D903" s="489"/>
      <c r="E903" s="487"/>
      <c r="F903" s="312" t="str">
        <f t="shared" si="33"/>
        <v>否</v>
      </c>
      <c r="G903" s="174" t="str">
        <f t="shared" si="34"/>
        <v>项</v>
      </c>
    </row>
    <row r="904" ht="36" customHeight="1" spans="1:7">
      <c r="A904" s="488" t="s">
        <v>1662</v>
      </c>
      <c r="B904" s="343" t="s">
        <v>1663</v>
      </c>
      <c r="C904" s="489">
        <v>54</v>
      </c>
      <c r="D904" s="489"/>
      <c r="E904" s="490">
        <f>(D904-C904)/C904</f>
        <v>-1</v>
      </c>
      <c r="F904" s="312" t="str">
        <f t="shared" si="33"/>
        <v>是</v>
      </c>
      <c r="G904" s="174" t="str">
        <f t="shared" si="34"/>
        <v>项</v>
      </c>
    </row>
    <row r="905" ht="36" customHeight="1" spans="1:7">
      <c r="A905" s="488" t="s">
        <v>1664</v>
      </c>
      <c r="B905" s="343" t="s">
        <v>1665</v>
      </c>
      <c r="C905" s="489"/>
      <c r="D905" s="489"/>
      <c r="E905" s="487"/>
      <c r="F905" s="312" t="str">
        <f t="shared" si="33"/>
        <v>否</v>
      </c>
      <c r="G905" s="174" t="str">
        <f t="shared" si="34"/>
        <v>项</v>
      </c>
    </row>
    <row r="906" ht="36" customHeight="1" spans="1:7">
      <c r="A906" s="488" t="s">
        <v>1666</v>
      </c>
      <c r="B906" s="343" t="s">
        <v>1667</v>
      </c>
      <c r="C906" s="489"/>
      <c r="D906" s="489"/>
      <c r="E906" s="487"/>
      <c r="F906" s="312" t="str">
        <f t="shared" si="33"/>
        <v>否</v>
      </c>
      <c r="G906" s="174" t="str">
        <f t="shared" si="34"/>
        <v>项</v>
      </c>
    </row>
    <row r="907" ht="36" customHeight="1" spans="1:7">
      <c r="A907" s="488" t="s">
        <v>1668</v>
      </c>
      <c r="B907" s="343" t="s">
        <v>1669</v>
      </c>
      <c r="C907" s="489"/>
      <c r="D907" s="489"/>
      <c r="E907" s="487"/>
      <c r="F907" s="312" t="str">
        <f t="shared" si="33"/>
        <v>否</v>
      </c>
      <c r="G907" s="174" t="str">
        <f t="shared" si="34"/>
        <v>项</v>
      </c>
    </row>
    <row r="908" ht="36" customHeight="1" spans="1:7">
      <c r="A908" s="488" t="s">
        <v>1670</v>
      </c>
      <c r="B908" s="343" t="s">
        <v>1671</v>
      </c>
      <c r="C908" s="489"/>
      <c r="D908" s="489"/>
      <c r="E908" s="487"/>
      <c r="F908" s="312" t="str">
        <f t="shared" si="33"/>
        <v>否</v>
      </c>
      <c r="G908" s="174" t="str">
        <f t="shared" si="34"/>
        <v>项</v>
      </c>
    </row>
    <row r="909" ht="36" customHeight="1" spans="1:7">
      <c r="A909" s="488" t="s">
        <v>1672</v>
      </c>
      <c r="B909" s="343" t="s">
        <v>1673</v>
      </c>
      <c r="C909" s="489">
        <v>15</v>
      </c>
      <c r="D909" s="489"/>
      <c r="E909" s="490">
        <f>(D909-C909)/C909</f>
        <v>-1</v>
      </c>
      <c r="F909" s="312" t="str">
        <f t="shared" si="33"/>
        <v>是</v>
      </c>
      <c r="G909" s="174" t="str">
        <f t="shared" si="34"/>
        <v>项</v>
      </c>
    </row>
    <row r="910" ht="36" customHeight="1" spans="1:7">
      <c r="A910" s="488" t="s">
        <v>1674</v>
      </c>
      <c r="B910" s="343" t="s">
        <v>1675</v>
      </c>
      <c r="C910" s="489"/>
      <c r="D910" s="489"/>
      <c r="E910" s="487"/>
      <c r="F910" s="312" t="str">
        <f t="shared" si="33"/>
        <v>否</v>
      </c>
      <c r="G910" s="174" t="str">
        <f t="shared" si="34"/>
        <v>项</v>
      </c>
    </row>
    <row r="911" ht="36" customHeight="1" spans="1:7">
      <c r="A911" s="488" t="s">
        <v>1676</v>
      </c>
      <c r="B911" s="343" t="s">
        <v>1677</v>
      </c>
      <c r="C911" s="489"/>
      <c r="D911" s="489"/>
      <c r="E911" s="487"/>
      <c r="F911" s="312" t="str">
        <f t="shared" si="33"/>
        <v>否</v>
      </c>
      <c r="G911" s="174" t="str">
        <f t="shared" si="34"/>
        <v>项</v>
      </c>
    </row>
    <row r="912" ht="36" customHeight="1" spans="1:7">
      <c r="A912" s="488" t="s">
        <v>1678</v>
      </c>
      <c r="B912" s="343" t="s">
        <v>1679</v>
      </c>
      <c r="C912" s="489"/>
      <c r="D912" s="489"/>
      <c r="E912" s="487"/>
      <c r="F912" s="312" t="str">
        <f t="shared" si="33"/>
        <v>否</v>
      </c>
      <c r="G912" s="174" t="str">
        <f t="shared" si="34"/>
        <v>项</v>
      </c>
    </row>
    <row r="913" ht="36" customHeight="1" spans="1:7">
      <c r="A913" s="488" t="s">
        <v>1680</v>
      </c>
      <c r="B913" s="343" t="s">
        <v>1681</v>
      </c>
      <c r="C913" s="489"/>
      <c r="D913" s="489"/>
      <c r="E913" s="487"/>
      <c r="F913" s="312" t="str">
        <f t="shared" si="33"/>
        <v>否</v>
      </c>
      <c r="G913" s="174" t="str">
        <f t="shared" si="34"/>
        <v>项</v>
      </c>
    </row>
    <row r="914" ht="36" customHeight="1" spans="1:7">
      <c r="A914" s="488" t="s">
        <v>1682</v>
      </c>
      <c r="B914" s="343" t="s">
        <v>1683</v>
      </c>
      <c r="C914" s="489"/>
      <c r="D914" s="489"/>
      <c r="E914" s="487"/>
      <c r="F914" s="312" t="str">
        <f t="shared" si="33"/>
        <v>否</v>
      </c>
      <c r="G914" s="174" t="str">
        <f t="shared" si="34"/>
        <v>项</v>
      </c>
    </row>
    <row r="915" ht="36" customHeight="1" spans="1:7">
      <c r="A915" s="488" t="s">
        <v>1684</v>
      </c>
      <c r="B915" s="343" t="s">
        <v>1685</v>
      </c>
      <c r="C915" s="489"/>
      <c r="D915" s="489"/>
      <c r="E915" s="487"/>
      <c r="F915" s="312" t="str">
        <f t="shared" si="33"/>
        <v>否</v>
      </c>
      <c r="G915" s="174" t="str">
        <f t="shared" si="34"/>
        <v>项</v>
      </c>
    </row>
    <row r="916" ht="36" customHeight="1" spans="1:7">
      <c r="A916" s="488" t="s">
        <v>1686</v>
      </c>
      <c r="B916" s="343" t="s">
        <v>1630</v>
      </c>
      <c r="C916" s="489"/>
      <c r="D916" s="489"/>
      <c r="E916" s="487"/>
      <c r="F916" s="312" t="str">
        <f t="shared" si="33"/>
        <v>否</v>
      </c>
      <c r="G916" s="174" t="str">
        <f t="shared" si="34"/>
        <v>项</v>
      </c>
    </row>
    <row r="917" ht="36" customHeight="1" spans="1:7">
      <c r="A917" s="488" t="s">
        <v>1687</v>
      </c>
      <c r="B917" s="343" t="s">
        <v>1688</v>
      </c>
      <c r="C917" s="489"/>
      <c r="D917" s="489"/>
      <c r="E917" s="487"/>
      <c r="F917" s="312" t="str">
        <f t="shared" si="33"/>
        <v>否</v>
      </c>
      <c r="G917" s="174" t="str">
        <f t="shared" si="34"/>
        <v>项</v>
      </c>
    </row>
    <row r="918" ht="36" customHeight="1" spans="1:7">
      <c r="A918" s="488" t="s">
        <v>1689</v>
      </c>
      <c r="B918" s="343" t="s">
        <v>1690</v>
      </c>
      <c r="C918" s="489"/>
      <c r="D918" s="489"/>
      <c r="E918" s="487"/>
      <c r="F918" s="312" t="str">
        <f t="shared" si="33"/>
        <v>否</v>
      </c>
      <c r="G918" s="174" t="str">
        <f t="shared" si="34"/>
        <v>项</v>
      </c>
    </row>
    <row r="919" ht="36" customHeight="1" spans="1:7">
      <c r="A919" s="488" t="s">
        <v>1691</v>
      </c>
      <c r="B919" s="343" t="s">
        <v>1692</v>
      </c>
      <c r="C919" s="489"/>
      <c r="D919" s="489"/>
      <c r="E919" s="487"/>
      <c r="F919" s="312" t="str">
        <f t="shared" si="33"/>
        <v>否</v>
      </c>
      <c r="G919" s="174" t="str">
        <f t="shared" si="34"/>
        <v>项</v>
      </c>
    </row>
    <row r="920" ht="36" customHeight="1" spans="1:7">
      <c r="A920" s="488" t="s">
        <v>1693</v>
      </c>
      <c r="B920" s="343" t="s">
        <v>1694</v>
      </c>
      <c r="C920" s="489"/>
      <c r="D920" s="489"/>
      <c r="E920" s="487"/>
      <c r="F920" s="312" t="str">
        <f t="shared" si="33"/>
        <v>否</v>
      </c>
      <c r="G920" s="174" t="str">
        <f t="shared" si="34"/>
        <v>项</v>
      </c>
    </row>
    <row r="921" ht="36" customHeight="1" spans="1:7">
      <c r="A921" s="488" t="s">
        <v>1695</v>
      </c>
      <c r="B921" s="343" t="s">
        <v>1696</v>
      </c>
      <c r="C921" s="489"/>
      <c r="D921" s="489"/>
      <c r="E921" s="487"/>
      <c r="F921" s="312" t="str">
        <f t="shared" si="33"/>
        <v>否</v>
      </c>
      <c r="G921" s="174" t="str">
        <f t="shared" si="34"/>
        <v>项</v>
      </c>
    </row>
    <row r="922" ht="36" customHeight="1" spans="1:7">
      <c r="A922" s="485" t="s">
        <v>1697</v>
      </c>
      <c r="B922" s="510" t="s">
        <v>1698</v>
      </c>
      <c r="C922" s="486">
        <v>488</v>
      </c>
      <c r="D922" s="486">
        <v>20</v>
      </c>
      <c r="E922" s="487">
        <f>(D922-C922)/C922</f>
        <v>-0.959016393442623</v>
      </c>
      <c r="F922" s="312" t="str">
        <f t="shared" si="33"/>
        <v>是</v>
      </c>
      <c r="G922" s="174" t="str">
        <f t="shared" si="34"/>
        <v>款</v>
      </c>
    </row>
    <row r="923" ht="36" customHeight="1" spans="1:7">
      <c r="A923" s="488" t="s">
        <v>1699</v>
      </c>
      <c r="B923" s="343" t="s">
        <v>143</v>
      </c>
      <c r="C923" s="489"/>
      <c r="D923" s="489"/>
      <c r="E923" s="487"/>
      <c r="F923" s="312" t="str">
        <f t="shared" si="33"/>
        <v>否</v>
      </c>
      <c r="G923" s="174" t="str">
        <f t="shared" si="34"/>
        <v>项</v>
      </c>
    </row>
    <row r="924" ht="36" customHeight="1" spans="1:7">
      <c r="A924" s="488" t="s">
        <v>1700</v>
      </c>
      <c r="B924" s="343" t="s">
        <v>145</v>
      </c>
      <c r="C924" s="489">
        <v>8</v>
      </c>
      <c r="D924" s="489"/>
      <c r="E924" s="490">
        <f>(D924-C924)/C924</f>
        <v>-1</v>
      </c>
      <c r="F924" s="312" t="str">
        <f t="shared" si="33"/>
        <v>是</v>
      </c>
      <c r="G924" s="174" t="str">
        <f t="shared" si="34"/>
        <v>项</v>
      </c>
    </row>
    <row r="925" ht="36" customHeight="1" spans="1:7">
      <c r="A925" s="488" t="s">
        <v>1701</v>
      </c>
      <c r="B925" s="343" t="s">
        <v>147</v>
      </c>
      <c r="C925" s="489"/>
      <c r="D925" s="489"/>
      <c r="E925" s="487"/>
      <c r="F925" s="312" t="str">
        <f t="shared" si="33"/>
        <v>否</v>
      </c>
      <c r="G925" s="174" t="str">
        <f t="shared" si="34"/>
        <v>项</v>
      </c>
    </row>
    <row r="926" ht="36" customHeight="1" spans="1:7">
      <c r="A926" s="488" t="s">
        <v>1702</v>
      </c>
      <c r="B926" s="343" t="s">
        <v>1703</v>
      </c>
      <c r="C926" s="489">
        <v>341</v>
      </c>
      <c r="D926" s="489">
        <v>20</v>
      </c>
      <c r="E926" s="490">
        <f>(D926-C926)/C926</f>
        <v>-0.941348973607038</v>
      </c>
      <c r="F926" s="312" t="str">
        <f t="shared" si="33"/>
        <v>是</v>
      </c>
      <c r="G926" s="174" t="str">
        <f t="shared" si="34"/>
        <v>项</v>
      </c>
    </row>
    <row r="927" ht="36" customHeight="1" spans="1:7">
      <c r="A927" s="488" t="s">
        <v>1704</v>
      </c>
      <c r="B927" s="343" t="s">
        <v>1705</v>
      </c>
      <c r="C927" s="489">
        <v>17</v>
      </c>
      <c r="D927" s="489"/>
      <c r="E927" s="490">
        <f>(D927-C927)/C927</f>
        <v>-1</v>
      </c>
      <c r="F927" s="312" t="str">
        <f t="shared" si="33"/>
        <v>是</v>
      </c>
      <c r="G927" s="174" t="str">
        <f t="shared" si="34"/>
        <v>项</v>
      </c>
    </row>
    <row r="928" ht="36" customHeight="1" spans="1:7">
      <c r="A928" s="488" t="s">
        <v>1706</v>
      </c>
      <c r="B928" s="343" t="s">
        <v>1707</v>
      </c>
      <c r="C928" s="489">
        <v>122</v>
      </c>
      <c r="D928" s="489"/>
      <c r="E928" s="490">
        <f>(D928-C928)/C928</f>
        <v>-1</v>
      </c>
      <c r="F928" s="312" t="str">
        <f t="shared" si="33"/>
        <v>是</v>
      </c>
      <c r="G928" s="174" t="str">
        <f t="shared" si="34"/>
        <v>项</v>
      </c>
    </row>
    <row r="929" ht="36" customHeight="1" spans="1:7">
      <c r="A929" s="488" t="s">
        <v>1708</v>
      </c>
      <c r="B929" s="508" t="s">
        <v>1709</v>
      </c>
      <c r="C929" s="489"/>
      <c r="D929" s="489"/>
      <c r="E929" s="487"/>
      <c r="F929" s="312" t="str">
        <f t="shared" si="33"/>
        <v>否</v>
      </c>
      <c r="G929" s="174" t="str">
        <f t="shared" si="34"/>
        <v>项</v>
      </c>
    </row>
    <row r="930" ht="36" customHeight="1" spans="1:7">
      <c r="A930" s="488" t="s">
        <v>1710</v>
      </c>
      <c r="B930" s="343" t="s">
        <v>1711</v>
      </c>
      <c r="C930" s="489"/>
      <c r="D930" s="489"/>
      <c r="E930" s="487"/>
      <c r="F930" s="312" t="str">
        <f t="shared" si="33"/>
        <v>否</v>
      </c>
      <c r="G930" s="174" t="str">
        <f t="shared" si="34"/>
        <v>项</v>
      </c>
    </row>
    <row r="931" ht="36" customHeight="1" spans="1:7">
      <c r="A931" s="488" t="s">
        <v>1712</v>
      </c>
      <c r="B931" s="343" t="s">
        <v>1713</v>
      </c>
      <c r="C931" s="489"/>
      <c r="D931" s="489"/>
      <c r="E931" s="487"/>
      <c r="F931" s="312" t="str">
        <f t="shared" si="33"/>
        <v>否</v>
      </c>
      <c r="G931" s="174" t="str">
        <f t="shared" si="34"/>
        <v>项</v>
      </c>
    </row>
    <row r="932" ht="36" customHeight="1" spans="1:7">
      <c r="A932" s="488" t="s">
        <v>1714</v>
      </c>
      <c r="B932" s="343" t="s">
        <v>1715</v>
      </c>
      <c r="C932" s="489"/>
      <c r="D932" s="489"/>
      <c r="E932" s="487"/>
      <c r="F932" s="312" t="str">
        <f t="shared" si="33"/>
        <v>否</v>
      </c>
      <c r="G932" s="174" t="str">
        <f t="shared" si="34"/>
        <v>项</v>
      </c>
    </row>
    <row r="933" ht="36" customHeight="1" spans="1:7">
      <c r="A933" s="485" t="s">
        <v>1716</v>
      </c>
      <c r="B933" s="339" t="s">
        <v>1717</v>
      </c>
      <c r="C933" s="486">
        <v>1272</v>
      </c>
      <c r="D933" s="486"/>
      <c r="E933" s="487">
        <f>(D933-C933)/C933</f>
        <v>-1</v>
      </c>
      <c r="F933" s="312" t="str">
        <f t="shared" si="33"/>
        <v>是</v>
      </c>
      <c r="G933" s="174" t="str">
        <f t="shared" si="34"/>
        <v>款</v>
      </c>
    </row>
    <row r="934" ht="36" customHeight="1" spans="1:7">
      <c r="A934" s="488" t="s">
        <v>1718</v>
      </c>
      <c r="B934" s="343" t="s">
        <v>1719</v>
      </c>
      <c r="C934" s="489"/>
      <c r="D934" s="489"/>
      <c r="E934" s="487"/>
      <c r="F934" s="312" t="str">
        <f t="shared" si="33"/>
        <v>否</v>
      </c>
      <c r="G934" s="174" t="str">
        <f t="shared" si="34"/>
        <v>项</v>
      </c>
    </row>
    <row r="935" ht="36" customHeight="1" spans="1:7">
      <c r="A935" s="488" t="s">
        <v>1720</v>
      </c>
      <c r="B935" s="343" t="s">
        <v>1721</v>
      </c>
      <c r="C935" s="489"/>
      <c r="D935" s="489"/>
      <c r="E935" s="487"/>
      <c r="F935" s="312" t="str">
        <f t="shared" si="33"/>
        <v>否</v>
      </c>
      <c r="G935" s="174" t="str">
        <f t="shared" si="34"/>
        <v>项</v>
      </c>
    </row>
    <row r="936" ht="36" customHeight="1" spans="1:7">
      <c r="A936" s="488" t="s">
        <v>1722</v>
      </c>
      <c r="B936" s="343" t="s">
        <v>1723</v>
      </c>
      <c r="C936" s="489">
        <v>1272</v>
      </c>
      <c r="D936" s="489"/>
      <c r="E936" s="490">
        <f>(D936-C936)/C936</f>
        <v>-1</v>
      </c>
      <c r="F936" s="312" t="str">
        <f t="shared" si="33"/>
        <v>是</v>
      </c>
      <c r="G936" s="174" t="str">
        <f t="shared" si="34"/>
        <v>项</v>
      </c>
    </row>
    <row r="937" ht="36" customHeight="1" spans="1:7">
      <c r="A937" s="488" t="s">
        <v>1724</v>
      </c>
      <c r="B937" s="343" t="s">
        <v>1725</v>
      </c>
      <c r="C937" s="489"/>
      <c r="D937" s="489"/>
      <c r="E937" s="487"/>
      <c r="F937" s="312" t="str">
        <f t="shared" si="33"/>
        <v>否</v>
      </c>
      <c r="G937" s="174" t="str">
        <f t="shared" si="34"/>
        <v>项</v>
      </c>
    </row>
    <row r="938" ht="36" customHeight="1" spans="1:7">
      <c r="A938" s="488" t="s">
        <v>1726</v>
      </c>
      <c r="B938" s="343" t="s">
        <v>1727</v>
      </c>
      <c r="C938" s="489"/>
      <c r="D938" s="489"/>
      <c r="E938" s="487"/>
      <c r="F938" s="312" t="str">
        <f t="shared" si="33"/>
        <v>否</v>
      </c>
      <c r="G938" s="174" t="str">
        <f t="shared" si="34"/>
        <v>项</v>
      </c>
    </row>
    <row r="939" ht="36" customHeight="1" spans="1:7">
      <c r="A939" s="488" t="s">
        <v>1728</v>
      </c>
      <c r="B939" s="343" t="s">
        <v>1729</v>
      </c>
      <c r="C939" s="489"/>
      <c r="D939" s="489"/>
      <c r="E939" s="487"/>
      <c r="F939" s="312" t="str">
        <f t="shared" si="33"/>
        <v>否</v>
      </c>
      <c r="G939" s="174" t="str">
        <f t="shared" si="34"/>
        <v>项</v>
      </c>
    </row>
    <row r="940" ht="36" customHeight="1" spans="1:7">
      <c r="A940" s="485" t="s">
        <v>1730</v>
      </c>
      <c r="B940" s="339" t="s">
        <v>1731</v>
      </c>
      <c r="C940" s="486"/>
      <c r="D940" s="486"/>
      <c r="E940" s="487"/>
      <c r="F940" s="312" t="str">
        <f t="shared" si="33"/>
        <v>否</v>
      </c>
      <c r="G940" s="174" t="str">
        <f t="shared" si="34"/>
        <v>款</v>
      </c>
    </row>
    <row r="941" ht="36" customHeight="1" spans="1:7">
      <c r="A941" s="488" t="s">
        <v>1732</v>
      </c>
      <c r="B941" s="343" t="s">
        <v>1733</v>
      </c>
      <c r="C941" s="489"/>
      <c r="D941" s="489"/>
      <c r="E941" s="487"/>
      <c r="F941" s="312" t="str">
        <f t="shared" si="33"/>
        <v>否</v>
      </c>
      <c r="G941" s="174" t="str">
        <f t="shared" si="34"/>
        <v>项</v>
      </c>
    </row>
    <row r="942" ht="36" customHeight="1" spans="1:7">
      <c r="A942" s="488" t="s">
        <v>1734</v>
      </c>
      <c r="B942" s="343" t="s">
        <v>1735</v>
      </c>
      <c r="C942" s="489"/>
      <c r="D942" s="489"/>
      <c r="E942" s="487"/>
      <c r="F942" s="312" t="str">
        <f t="shared" si="33"/>
        <v>否</v>
      </c>
      <c r="G942" s="174" t="str">
        <f t="shared" si="34"/>
        <v>项</v>
      </c>
    </row>
    <row r="943" ht="36" customHeight="1" spans="1:7">
      <c r="A943" s="488" t="s">
        <v>1736</v>
      </c>
      <c r="B943" s="343" t="s">
        <v>1737</v>
      </c>
      <c r="C943" s="489"/>
      <c r="D943" s="489"/>
      <c r="E943" s="487"/>
      <c r="F943" s="312" t="str">
        <f t="shared" si="33"/>
        <v>否</v>
      </c>
      <c r="G943" s="174" t="str">
        <f t="shared" si="34"/>
        <v>项</v>
      </c>
    </row>
    <row r="944" ht="36" customHeight="1" spans="1:7">
      <c r="A944" s="488" t="s">
        <v>1738</v>
      </c>
      <c r="B944" s="343" t="s">
        <v>1739</v>
      </c>
      <c r="C944" s="489"/>
      <c r="D944" s="489"/>
      <c r="E944" s="487"/>
      <c r="F944" s="312" t="str">
        <f t="shared" si="33"/>
        <v>否</v>
      </c>
      <c r="G944" s="174" t="str">
        <f t="shared" si="34"/>
        <v>项</v>
      </c>
    </row>
    <row r="945" ht="36" customHeight="1" spans="1:7">
      <c r="A945" s="488" t="s">
        <v>1740</v>
      </c>
      <c r="B945" s="343" t="s">
        <v>1741</v>
      </c>
      <c r="C945" s="489"/>
      <c r="D945" s="489"/>
      <c r="E945" s="487"/>
      <c r="F945" s="312" t="str">
        <f t="shared" si="33"/>
        <v>否</v>
      </c>
      <c r="G945" s="174" t="str">
        <f t="shared" si="34"/>
        <v>项</v>
      </c>
    </row>
    <row r="946" ht="36" customHeight="1" spans="1:7">
      <c r="A946" s="488" t="s">
        <v>1742</v>
      </c>
      <c r="B946" s="343" t="s">
        <v>1743</v>
      </c>
      <c r="C946" s="489"/>
      <c r="D946" s="489"/>
      <c r="E946" s="487"/>
      <c r="F946" s="312" t="str">
        <f t="shared" si="33"/>
        <v>否</v>
      </c>
      <c r="G946" s="174" t="str">
        <f t="shared" si="34"/>
        <v>项</v>
      </c>
    </row>
    <row r="947" ht="36" customHeight="1" spans="1:7">
      <c r="A947" s="485" t="s">
        <v>1744</v>
      </c>
      <c r="B947" s="339" t="s">
        <v>1745</v>
      </c>
      <c r="C947" s="486"/>
      <c r="D947" s="486"/>
      <c r="E947" s="487"/>
      <c r="F947" s="312" t="str">
        <f t="shared" si="33"/>
        <v>否</v>
      </c>
      <c r="G947" s="174" t="str">
        <f t="shared" si="34"/>
        <v>款</v>
      </c>
    </row>
    <row r="948" ht="36" customHeight="1" spans="1:7">
      <c r="A948" s="488" t="s">
        <v>1746</v>
      </c>
      <c r="B948" s="343" t="s">
        <v>1747</v>
      </c>
      <c r="C948" s="489"/>
      <c r="D948" s="489"/>
      <c r="E948" s="487"/>
      <c r="F948" s="312" t="str">
        <f t="shared" si="33"/>
        <v>否</v>
      </c>
      <c r="G948" s="174" t="str">
        <f t="shared" si="34"/>
        <v>项</v>
      </c>
    </row>
    <row r="949" ht="36" customHeight="1" spans="1:7">
      <c r="A949" s="488" t="s">
        <v>1748</v>
      </c>
      <c r="B949" s="343" t="s">
        <v>1749</v>
      </c>
      <c r="C949" s="489"/>
      <c r="D949" s="489"/>
      <c r="E949" s="487"/>
      <c r="F949" s="312" t="str">
        <f t="shared" si="33"/>
        <v>否</v>
      </c>
      <c r="G949" s="174" t="str">
        <f t="shared" si="34"/>
        <v>项</v>
      </c>
    </row>
    <row r="950" ht="36" customHeight="1" spans="1:7">
      <c r="A950" s="485" t="s">
        <v>1750</v>
      </c>
      <c r="B950" s="339" t="s">
        <v>1751</v>
      </c>
      <c r="C950" s="486"/>
      <c r="D950" s="486"/>
      <c r="E950" s="487"/>
      <c r="F950" s="312" t="str">
        <f t="shared" si="33"/>
        <v>否</v>
      </c>
      <c r="G950" s="174" t="str">
        <f t="shared" si="34"/>
        <v>款</v>
      </c>
    </row>
    <row r="951" ht="36" customHeight="1" spans="1:7">
      <c r="A951" s="488" t="s">
        <v>1752</v>
      </c>
      <c r="B951" s="343" t="s">
        <v>1753</v>
      </c>
      <c r="C951" s="489"/>
      <c r="D951" s="489"/>
      <c r="E951" s="487"/>
      <c r="F951" s="312" t="str">
        <f t="shared" si="33"/>
        <v>否</v>
      </c>
      <c r="G951" s="174" t="str">
        <f t="shared" si="34"/>
        <v>项</v>
      </c>
    </row>
    <row r="952" ht="36" customHeight="1" spans="1:7">
      <c r="A952" s="488" t="s">
        <v>1754</v>
      </c>
      <c r="B952" s="343" t="s">
        <v>1755</v>
      </c>
      <c r="C952" s="489"/>
      <c r="D952" s="489"/>
      <c r="E952" s="487"/>
      <c r="F952" s="312" t="str">
        <f t="shared" si="33"/>
        <v>否</v>
      </c>
      <c r="G952" s="174" t="str">
        <f t="shared" si="34"/>
        <v>项</v>
      </c>
    </row>
    <row r="953" ht="36" customHeight="1" spans="1:8">
      <c r="A953" s="485" t="s">
        <v>1756</v>
      </c>
      <c r="B953" s="494" t="s">
        <v>525</v>
      </c>
      <c r="C953" s="495"/>
      <c r="D953" s="495"/>
      <c r="E953" s="487"/>
      <c r="F953" s="312" t="str">
        <f t="shared" si="33"/>
        <v>否</v>
      </c>
      <c r="G953" s="174" t="str">
        <f t="shared" si="34"/>
        <v>项</v>
      </c>
      <c r="H953" s="496"/>
    </row>
    <row r="954" ht="36" customHeight="1" spans="1:7">
      <c r="A954" s="485" t="s">
        <v>1757</v>
      </c>
      <c r="B954" s="494" t="s">
        <v>1758</v>
      </c>
      <c r="C954" s="495"/>
      <c r="D954" s="495"/>
      <c r="E954" s="487"/>
      <c r="F954" s="312" t="str">
        <f t="shared" si="33"/>
        <v>否</v>
      </c>
      <c r="G954" s="174" t="str">
        <f t="shared" si="34"/>
        <v>项</v>
      </c>
    </row>
    <row r="955" ht="36" customHeight="1" spans="1:7">
      <c r="A955" s="485" t="s">
        <v>95</v>
      </c>
      <c r="B955" s="339" t="s">
        <v>96</v>
      </c>
      <c r="C955" s="486">
        <f>C956+C979+C989+C999+C1004+C1011+C1016</f>
        <v>186</v>
      </c>
      <c r="D955" s="486">
        <f>D956+D979+D989+D999+D1004+D1011+D1016</f>
        <v>367</v>
      </c>
      <c r="E955" s="487">
        <f>(D955-C955)/C955</f>
        <v>0.973118279569892</v>
      </c>
      <c r="F955" s="312" t="str">
        <f t="shared" si="33"/>
        <v>是</v>
      </c>
      <c r="G955" s="174" t="str">
        <f t="shared" si="34"/>
        <v>类</v>
      </c>
    </row>
    <row r="956" ht="36" customHeight="1" spans="1:7">
      <c r="A956" s="485" t="s">
        <v>1759</v>
      </c>
      <c r="B956" s="339" t="s">
        <v>1760</v>
      </c>
      <c r="C956" s="486">
        <v>17</v>
      </c>
      <c r="D956" s="486"/>
      <c r="E956" s="487">
        <f>(D956-C956)/C956</f>
        <v>-1</v>
      </c>
      <c r="F956" s="312" t="str">
        <f t="shared" si="33"/>
        <v>是</v>
      </c>
      <c r="G956" s="174" t="str">
        <f t="shared" si="34"/>
        <v>款</v>
      </c>
    </row>
    <row r="957" ht="36" customHeight="1" spans="1:7">
      <c r="A957" s="488" t="s">
        <v>1761</v>
      </c>
      <c r="B957" s="343" t="s">
        <v>143</v>
      </c>
      <c r="C957" s="489"/>
      <c r="D957" s="489"/>
      <c r="E957" s="487"/>
      <c r="F957" s="312" t="str">
        <f t="shared" si="33"/>
        <v>否</v>
      </c>
      <c r="G957" s="174" t="str">
        <f t="shared" si="34"/>
        <v>项</v>
      </c>
    </row>
    <row r="958" ht="36" customHeight="1" spans="1:7">
      <c r="A958" s="488" t="s">
        <v>1762</v>
      </c>
      <c r="B958" s="343" t="s">
        <v>145</v>
      </c>
      <c r="C958" s="489"/>
      <c r="D958" s="489"/>
      <c r="E958" s="487"/>
      <c r="F958" s="312" t="str">
        <f t="shared" si="33"/>
        <v>否</v>
      </c>
      <c r="G958" s="174" t="str">
        <f t="shared" si="34"/>
        <v>项</v>
      </c>
    </row>
    <row r="959" ht="36" customHeight="1" spans="1:7">
      <c r="A959" s="488" t="s">
        <v>1763</v>
      </c>
      <c r="B959" s="343" t="s">
        <v>147</v>
      </c>
      <c r="C959" s="489"/>
      <c r="D959" s="489"/>
      <c r="E959" s="487"/>
      <c r="F959" s="312" t="str">
        <f t="shared" ref="F959:F1022" si="35">IF(LEN(A959)=3,"是",IF(B959&lt;&gt;"",IF(SUM(C959:D959)&lt;&gt;0,"是","否"),"是"))</f>
        <v>否</v>
      </c>
      <c r="G959" s="174" t="str">
        <f t="shared" ref="G959:G1022" si="36">IF(LEN(A959)=3,"类",IF(LEN(A959)=5,"款","项"))</f>
        <v>项</v>
      </c>
    </row>
    <row r="960" ht="36" customHeight="1" spans="1:7">
      <c r="A960" s="488" t="s">
        <v>1764</v>
      </c>
      <c r="B960" s="343" t="s">
        <v>1765</v>
      </c>
      <c r="C960" s="489"/>
      <c r="D960" s="489"/>
      <c r="E960" s="487"/>
      <c r="F960" s="312" t="str">
        <f t="shared" si="35"/>
        <v>否</v>
      </c>
      <c r="G960" s="174" t="str">
        <f t="shared" si="36"/>
        <v>项</v>
      </c>
    </row>
    <row r="961" ht="36" customHeight="1" spans="1:7">
      <c r="A961" s="488" t="s">
        <v>1766</v>
      </c>
      <c r="B961" s="343" t="s">
        <v>1767</v>
      </c>
      <c r="C961" s="489">
        <v>17</v>
      </c>
      <c r="D961" s="489"/>
      <c r="E961" s="490">
        <f>(D961-C961)/C961</f>
        <v>-1</v>
      </c>
      <c r="F961" s="312" t="str">
        <f t="shared" si="35"/>
        <v>是</v>
      </c>
      <c r="G961" s="174" t="str">
        <f t="shared" si="36"/>
        <v>项</v>
      </c>
    </row>
    <row r="962" ht="36" customHeight="1" spans="1:7">
      <c r="A962" s="488" t="s">
        <v>1768</v>
      </c>
      <c r="B962" s="343" t="s">
        <v>1769</v>
      </c>
      <c r="C962" s="489"/>
      <c r="D962" s="489"/>
      <c r="E962" s="487"/>
      <c r="F962" s="312" t="str">
        <f t="shared" si="35"/>
        <v>否</v>
      </c>
      <c r="G962" s="174" t="str">
        <f t="shared" si="36"/>
        <v>项</v>
      </c>
    </row>
    <row r="963" ht="36" customHeight="1" spans="1:7">
      <c r="A963" s="488" t="s">
        <v>1770</v>
      </c>
      <c r="B963" s="343" t="s">
        <v>1771</v>
      </c>
      <c r="C963" s="489"/>
      <c r="D963" s="489"/>
      <c r="E963" s="487"/>
      <c r="F963" s="312" t="str">
        <f t="shared" si="35"/>
        <v>否</v>
      </c>
      <c r="G963" s="174" t="str">
        <f t="shared" si="36"/>
        <v>项</v>
      </c>
    </row>
    <row r="964" ht="36" customHeight="1" spans="1:7">
      <c r="A964" s="488" t="s">
        <v>1772</v>
      </c>
      <c r="B964" s="343" t="s">
        <v>1773</v>
      </c>
      <c r="C964" s="489"/>
      <c r="D964" s="489"/>
      <c r="E964" s="487"/>
      <c r="F964" s="312" t="str">
        <f t="shared" si="35"/>
        <v>否</v>
      </c>
      <c r="G964" s="174" t="str">
        <f t="shared" si="36"/>
        <v>项</v>
      </c>
    </row>
    <row r="965" ht="36" customHeight="1" spans="1:7">
      <c r="A965" s="488" t="s">
        <v>1774</v>
      </c>
      <c r="B965" s="343" t="s">
        <v>1775</v>
      </c>
      <c r="C965" s="489"/>
      <c r="D965" s="489"/>
      <c r="E965" s="487"/>
      <c r="F965" s="312" t="str">
        <f t="shared" si="35"/>
        <v>否</v>
      </c>
      <c r="G965" s="174" t="str">
        <f t="shared" si="36"/>
        <v>项</v>
      </c>
    </row>
    <row r="966" ht="36" customHeight="1" spans="1:7">
      <c r="A966" s="488" t="s">
        <v>1776</v>
      </c>
      <c r="B966" s="343" t="s">
        <v>1777</v>
      </c>
      <c r="C966" s="489"/>
      <c r="D966" s="489"/>
      <c r="E966" s="487"/>
      <c r="F966" s="312" t="str">
        <f t="shared" si="35"/>
        <v>否</v>
      </c>
      <c r="G966" s="174" t="str">
        <f t="shared" si="36"/>
        <v>项</v>
      </c>
    </row>
    <row r="967" ht="36" customHeight="1" spans="1:7">
      <c r="A967" s="488" t="s">
        <v>1778</v>
      </c>
      <c r="B967" s="343" t="s">
        <v>1779</v>
      </c>
      <c r="C967" s="489"/>
      <c r="D967" s="489"/>
      <c r="E967" s="487"/>
      <c r="F967" s="312" t="str">
        <f t="shared" si="35"/>
        <v>否</v>
      </c>
      <c r="G967" s="174" t="str">
        <f t="shared" si="36"/>
        <v>项</v>
      </c>
    </row>
    <row r="968" ht="36" customHeight="1" spans="1:7">
      <c r="A968" s="488" t="s">
        <v>1780</v>
      </c>
      <c r="B968" s="343" t="s">
        <v>1781</v>
      </c>
      <c r="C968" s="489"/>
      <c r="D968" s="489"/>
      <c r="E968" s="487"/>
      <c r="F968" s="312" t="str">
        <f t="shared" si="35"/>
        <v>否</v>
      </c>
      <c r="G968" s="174" t="str">
        <f t="shared" si="36"/>
        <v>项</v>
      </c>
    </row>
    <row r="969" ht="36" customHeight="1" spans="1:7">
      <c r="A969" s="488" t="s">
        <v>1782</v>
      </c>
      <c r="B969" s="343" t="s">
        <v>1783</v>
      </c>
      <c r="C969" s="489"/>
      <c r="D969" s="489"/>
      <c r="E969" s="487"/>
      <c r="F969" s="312" t="str">
        <f t="shared" si="35"/>
        <v>否</v>
      </c>
      <c r="G969" s="174" t="str">
        <f t="shared" si="36"/>
        <v>项</v>
      </c>
    </row>
    <row r="970" ht="36" customHeight="1" spans="1:7">
      <c r="A970" s="488" t="s">
        <v>1784</v>
      </c>
      <c r="B970" s="343" t="s">
        <v>1785</v>
      </c>
      <c r="C970" s="489"/>
      <c r="D970" s="489"/>
      <c r="E970" s="487"/>
      <c r="F970" s="312" t="str">
        <f t="shared" si="35"/>
        <v>否</v>
      </c>
      <c r="G970" s="174" t="str">
        <f t="shared" si="36"/>
        <v>项</v>
      </c>
    </row>
    <row r="971" ht="36" customHeight="1" spans="1:7">
      <c r="A971" s="488" t="s">
        <v>1786</v>
      </c>
      <c r="B971" s="343" t="s">
        <v>1787</v>
      </c>
      <c r="C971" s="489"/>
      <c r="D971" s="489"/>
      <c r="E971" s="487"/>
      <c r="F971" s="312" t="str">
        <f t="shared" si="35"/>
        <v>否</v>
      </c>
      <c r="G971" s="174" t="str">
        <f t="shared" si="36"/>
        <v>项</v>
      </c>
    </row>
    <row r="972" ht="36" customHeight="1" spans="1:7">
      <c r="A972" s="488" t="s">
        <v>1788</v>
      </c>
      <c r="B972" s="343" t="s">
        <v>1789</v>
      </c>
      <c r="C972" s="489"/>
      <c r="D972" s="489"/>
      <c r="E972" s="487"/>
      <c r="F972" s="312" t="str">
        <f t="shared" si="35"/>
        <v>否</v>
      </c>
      <c r="G972" s="174" t="str">
        <f t="shared" si="36"/>
        <v>项</v>
      </c>
    </row>
    <row r="973" ht="36" customHeight="1" spans="1:7">
      <c r="A973" s="488" t="s">
        <v>1790</v>
      </c>
      <c r="B973" s="343" t="s">
        <v>1791</v>
      </c>
      <c r="C973" s="489"/>
      <c r="D973" s="489"/>
      <c r="E973" s="487"/>
      <c r="F973" s="312" t="str">
        <f t="shared" si="35"/>
        <v>否</v>
      </c>
      <c r="G973" s="174" t="str">
        <f t="shared" si="36"/>
        <v>项</v>
      </c>
    </row>
    <row r="974" ht="36" customHeight="1" spans="1:7">
      <c r="A974" s="488" t="s">
        <v>1792</v>
      </c>
      <c r="B974" s="343" t="s">
        <v>1793</v>
      </c>
      <c r="C974" s="489"/>
      <c r="D974" s="489"/>
      <c r="E974" s="487"/>
      <c r="F974" s="312" t="str">
        <f t="shared" si="35"/>
        <v>否</v>
      </c>
      <c r="G974" s="174" t="str">
        <f t="shared" si="36"/>
        <v>项</v>
      </c>
    </row>
    <row r="975" ht="36" customHeight="1" spans="1:7">
      <c r="A975" s="488" t="s">
        <v>1794</v>
      </c>
      <c r="B975" s="343" t="s">
        <v>1795</v>
      </c>
      <c r="C975" s="489"/>
      <c r="D975" s="489"/>
      <c r="E975" s="490"/>
      <c r="F975" s="312" t="str">
        <f t="shared" si="35"/>
        <v>否</v>
      </c>
      <c r="G975" s="174" t="str">
        <f t="shared" si="36"/>
        <v>项</v>
      </c>
    </row>
    <row r="976" ht="36" customHeight="1" spans="1:7">
      <c r="A976" s="488" t="s">
        <v>1796</v>
      </c>
      <c r="B976" s="343" t="s">
        <v>1797</v>
      </c>
      <c r="C976" s="489"/>
      <c r="D976" s="489"/>
      <c r="E976" s="490"/>
      <c r="F976" s="312" t="str">
        <f t="shared" si="35"/>
        <v>否</v>
      </c>
      <c r="G976" s="174" t="str">
        <f t="shared" si="36"/>
        <v>项</v>
      </c>
    </row>
    <row r="977" ht="36" customHeight="1" spans="1:7">
      <c r="A977" s="488" t="s">
        <v>1798</v>
      </c>
      <c r="B977" s="343" t="s">
        <v>1799</v>
      </c>
      <c r="C977" s="489"/>
      <c r="D977" s="489"/>
      <c r="E977" s="490"/>
      <c r="F977" s="312" t="str">
        <f t="shared" si="35"/>
        <v>否</v>
      </c>
      <c r="G977" s="174" t="str">
        <f t="shared" si="36"/>
        <v>项</v>
      </c>
    </row>
    <row r="978" ht="36" customHeight="1" spans="1:7">
      <c r="A978" s="488" t="s">
        <v>1800</v>
      </c>
      <c r="B978" s="343" t="s">
        <v>1801</v>
      </c>
      <c r="C978" s="489"/>
      <c r="D978" s="489"/>
      <c r="E978" s="490"/>
      <c r="F978" s="312" t="str">
        <f t="shared" si="35"/>
        <v>否</v>
      </c>
      <c r="G978" s="174" t="str">
        <f t="shared" si="36"/>
        <v>项</v>
      </c>
    </row>
    <row r="979" ht="36" customHeight="1" spans="1:7">
      <c r="A979" s="485" t="s">
        <v>1802</v>
      </c>
      <c r="B979" s="339" t="s">
        <v>1803</v>
      </c>
      <c r="C979" s="486"/>
      <c r="D979" s="486"/>
      <c r="E979" s="487"/>
      <c r="F979" s="312" t="str">
        <f t="shared" si="35"/>
        <v>否</v>
      </c>
      <c r="G979" s="174" t="str">
        <f t="shared" si="36"/>
        <v>款</v>
      </c>
    </row>
    <row r="980" ht="36" customHeight="1" spans="1:7">
      <c r="A980" s="488" t="s">
        <v>1804</v>
      </c>
      <c r="B980" s="343" t="s">
        <v>143</v>
      </c>
      <c r="C980" s="489"/>
      <c r="D980" s="489"/>
      <c r="E980" s="490"/>
      <c r="F980" s="312" t="str">
        <f t="shared" si="35"/>
        <v>否</v>
      </c>
      <c r="G980" s="174" t="str">
        <f t="shared" si="36"/>
        <v>项</v>
      </c>
    </row>
    <row r="981" ht="36" customHeight="1" spans="1:7">
      <c r="A981" s="488" t="s">
        <v>1805</v>
      </c>
      <c r="B981" s="343" t="s">
        <v>145</v>
      </c>
      <c r="C981" s="489"/>
      <c r="D981" s="489"/>
      <c r="E981" s="490"/>
      <c r="F981" s="312" t="str">
        <f t="shared" si="35"/>
        <v>否</v>
      </c>
      <c r="G981" s="174" t="str">
        <f t="shared" si="36"/>
        <v>项</v>
      </c>
    </row>
    <row r="982" ht="36" customHeight="1" spans="1:7">
      <c r="A982" s="488" t="s">
        <v>1806</v>
      </c>
      <c r="B982" s="343" t="s">
        <v>147</v>
      </c>
      <c r="C982" s="489"/>
      <c r="D982" s="489"/>
      <c r="E982" s="490"/>
      <c r="F982" s="312" t="str">
        <f t="shared" si="35"/>
        <v>否</v>
      </c>
      <c r="G982" s="174" t="str">
        <f t="shared" si="36"/>
        <v>项</v>
      </c>
    </row>
    <row r="983" ht="36" customHeight="1" spans="1:7">
      <c r="A983" s="488" t="s">
        <v>1807</v>
      </c>
      <c r="B983" s="343" t="s">
        <v>1808</v>
      </c>
      <c r="C983" s="489"/>
      <c r="D983" s="489"/>
      <c r="E983" s="490"/>
      <c r="F983" s="312" t="str">
        <f t="shared" si="35"/>
        <v>否</v>
      </c>
      <c r="G983" s="174" t="str">
        <f t="shared" si="36"/>
        <v>项</v>
      </c>
    </row>
    <row r="984" ht="36" customHeight="1" spans="1:7">
      <c r="A984" s="488" t="s">
        <v>1809</v>
      </c>
      <c r="B984" s="343" t="s">
        <v>1810</v>
      </c>
      <c r="C984" s="489"/>
      <c r="D984" s="489"/>
      <c r="E984" s="490"/>
      <c r="F984" s="312" t="str">
        <f t="shared" si="35"/>
        <v>否</v>
      </c>
      <c r="G984" s="174" t="str">
        <f t="shared" si="36"/>
        <v>项</v>
      </c>
    </row>
    <row r="985" ht="36" customHeight="1" spans="1:7">
      <c r="A985" s="488" t="s">
        <v>1811</v>
      </c>
      <c r="B985" s="343" t="s">
        <v>1812</v>
      </c>
      <c r="C985" s="489"/>
      <c r="D985" s="489"/>
      <c r="E985" s="490"/>
      <c r="F985" s="312" t="str">
        <f t="shared" si="35"/>
        <v>否</v>
      </c>
      <c r="G985" s="174" t="str">
        <f t="shared" si="36"/>
        <v>项</v>
      </c>
    </row>
    <row r="986" ht="36" customHeight="1" spans="1:7">
      <c r="A986" s="488" t="s">
        <v>1813</v>
      </c>
      <c r="B986" s="343" t="s">
        <v>1814</v>
      </c>
      <c r="C986" s="489"/>
      <c r="D986" s="489"/>
      <c r="E986" s="490"/>
      <c r="F986" s="312" t="str">
        <f t="shared" si="35"/>
        <v>否</v>
      </c>
      <c r="G986" s="174" t="str">
        <f t="shared" si="36"/>
        <v>项</v>
      </c>
    </row>
    <row r="987" ht="36" customHeight="1" spans="1:7">
      <c r="A987" s="488" t="s">
        <v>1815</v>
      </c>
      <c r="B987" s="343" t="s">
        <v>1816</v>
      </c>
      <c r="C987" s="489"/>
      <c r="D987" s="489"/>
      <c r="E987" s="490"/>
      <c r="F987" s="312" t="str">
        <f t="shared" si="35"/>
        <v>否</v>
      </c>
      <c r="G987" s="174" t="str">
        <f t="shared" si="36"/>
        <v>项</v>
      </c>
    </row>
    <row r="988" ht="36" customHeight="1" spans="1:7">
      <c r="A988" s="488" t="s">
        <v>1817</v>
      </c>
      <c r="B988" s="343" t="s">
        <v>1818</v>
      </c>
      <c r="C988" s="489"/>
      <c r="D988" s="489"/>
      <c r="E988" s="490"/>
      <c r="F988" s="312" t="str">
        <f t="shared" si="35"/>
        <v>否</v>
      </c>
      <c r="G988" s="174" t="str">
        <f t="shared" si="36"/>
        <v>项</v>
      </c>
    </row>
    <row r="989" ht="36" customHeight="1" spans="1:7">
      <c r="A989" s="485" t="s">
        <v>1819</v>
      </c>
      <c r="B989" s="339" t="s">
        <v>1820</v>
      </c>
      <c r="C989" s="486"/>
      <c r="D989" s="486"/>
      <c r="E989" s="487"/>
      <c r="F989" s="312" t="str">
        <f t="shared" si="35"/>
        <v>否</v>
      </c>
      <c r="G989" s="174" t="str">
        <f t="shared" si="36"/>
        <v>款</v>
      </c>
    </row>
    <row r="990" ht="36" customHeight="1" spans="1:7">
      <c r="A990" s="488" t="s">
        <v>1821</v>
      </c>
      <c r="B990" s="343" t="s">
        <v>143</v>
      </c>
      <c r="C990" s="489"/>
      <c r="D990" s="489"/>
      <c r="E990" s="490"/>
      <c r="F990" s="312" t="str">
        <f t="shared" si="35"/>
        <v>否</v>
      </c>
      <c r="G990" s="174" t="str">
        <f t="shared" si="36"/>
        <v>项</v>
      </c>
    </row>
    <row r="991" ht="36" customHeight="1" spans="1:7">
      <c r="A991" s="488" t="s">
        <v>1822</v>
      </c>
      <c r="B991" s="343" t="s">
        <v>145</v>
      </c>
      <c r="C991" s="489"/>
      <c r="D991" s="489"/>
      <c r="E991" s="490"/>
      <c r="F991" s="312" t="str">
        <f t="shared" si="35"/>
        <v>否</v>
      </c>
      <c r="G991" s="174" t="str">
        <f t="shared" si="36"/>
        <v>项</v>
      </c>
    </row>
    <row r="992" ht="36" customHeight="1" spans="1:7">
      <c r="A992" s="488" t="s">
        <v>1823</v>
      </c>
      <c r="B992" s="343" t="s">
        <v>147</v>
      </c>
      <c r="C992" s="489"/>
      <c r="D992" s="489"/>
      <c r="E992" s="490"/>
      <c r="F992" s="312" t="str">
        <f t="shared" si="35"/>
        <v>否</v>
      </c>
      <c r="G992" s="174" t="str">
        <f t="shared" si="36"/>
        <v>项</v>
      </c>
    </row>
    <row r="993" ht="36" customHeight="1" spans="1:7">
      <c r="A993" s="488" t="s">
        <v>1824</v>
      </c>
      <c r="B993" s="343" t="s">
        <v>1825</v>
      </c>
      <c r="C993" s="489"/>
      <c r="D993" s="489"/>
      <c r="E993" s="490"/>
      <c r="F993" s="312" t="str">
        <f t="shared" si="35"/>
        <v>否</v>
      </c>
      <c r="G993" s="174" t="str">
        <f t="shared" si="36"/>
        <v>项</v>
      </c>
    </row>
    <row r="994" ht="36" customHeight="1" spans="1:7">
      <c r="A994" s="488" t="s">
        <v>1826</v>
      </c>
      <c r="B994" s="343" t="s">
        <v>1827</v>
      </c>
      <c r="C994" s="489"/>
      <c r="D994" s="489"/>
      <c r="E994" s="490"/>
      <c r="F994" s="312" t="str">
        <f t="shared" si="35"/>
        <v>否</v>
      </c>
      <c r="G994" s="174" t="str">
        <f t="shared" si="36"/>
        <v>项</v>
      </c>
    </row>
    <row r="995" ht="36" customHeight="1" spans="1:7">
      <c r="A995" s="488" t="s">
        <v>1828</v>
      </c>
      <c r="B995" s="343" t="s">
        <v>1829</v>
      </c>
      <c r="C995" s="489"/>
      <c r="D995" s="489"/>
      <c r="E995" s="490"/>
      <c r="F995" s="312" t="str">
        <f t="shared" si="35"/>
        <v>否</v>
      </c>
      <c r="G995" s="174" t="str">
        <f t="shared" si="36"/>
        <v>项</v>
      </c>
    </row>
    <row r="996" ht="36" customHeight="1" spans="1:7">
      <c r="A996" s="488" t="s">
        <v>1830</v>
      </c>
      <c r="B996" s="343" t="s">
        <v>1831</v>
      </c>
      <c r="C996" s="489"/>
      <c r="D996" s="489"/>
      <c r="E996" s="490"/>
      <c r="F996" s="312" t="str">
        <f t="shared" si="35"/>
        <v>否</v>
      </c>
      <c r="G996" s="174" t="str">
        <f t="shared" si="36"/>
        <v>项</v>
      </c>
    </row>
    <row r="997" ht="36" customHeight="1" spans="1:7">
      <c r="A997" s="488" t="s">
        <v>1832</v>
      </c>
      <c r="B997" s="343" t="s">
        <v>1833</v>
      </c>
      <c r="C997" s="489"/>
      <c r="D997" s="489"/>
      <c r="E997" s="490"/>
      <c r="F997" s="312" t="str">
        <f t="shared" si="35"/>
        <v>否</v>
      </c>
      <c r="G997" s="174" t="str">
        <f t="shared" si="36"/>
        <v>项</v>
      </c>
    </row>
    <row r="998" ht="36" customHeight="1" spans="1:7">
      <c r="A998" s="488" t="s">
        <v>1834</v>
      </c>
      <c r="B998" s="343" t="s">
        <v>1835</v>
      </c>
      <c r="C998" s="489"/>
      <c r="D998" s="489"/>
      <c r="E998" s="490"/>
      <c r="F998" s="312" t="str">
        <f t="shared" si="35"/>
        <v>否</v>
      </c>
      <c r="G998" s="174" t="str">
        <f t="shared" si="36"/>
        <v>项</v>
      </c>
    </row>
    <row r="999" ht="36" customHeight="1" spans="1:7">
      <c r="A999" s="485" t="s">
        <v>1836</v>
      </c>
      <c r="B999" s="339" t="s">
        <v>1837</v>
      </c>
      <c r="C999" s="486"/>
      <c r="D999" s="486"/>
      <c r="E999" s="487"/>
      <c r="F999" s="312" t="str">
        <f t="shared" si="35"/>
        <v>否</v>
      </c>
      <c r="G999" s="174" t="str">
        <f t="shared" si="36"/>
        <v>款</v>
      </c>
    </row>
    <row r="1000" ht="36" customHeight="1" spans="1:7">
      <c r="A1000" s="488" t="s">
        <v>1838</v>
      </c>
      <c r="B1000" s="343" t="s">
        <v>1839</v>
      </c>
      <c r="C1000" s="489"/>
      <c r="D1000" s="489"/>
      <c r="E1000" s="490"/>
      <c r="F1000" s="312" t="str">
        <f t="shared" si="35"/>
        <v>否</v>
      </c>
      <c r="G1000" s="174" t="str">
        <f t="shared" si="36"/>
        <v>项</v>
      </c>
    </row>
    <row r="1001" ht="36" customHeight="1" spans="1:7">
      <c r="A1001" s="488" t="s">
        <v>1840</v>
      </c>
      <c r="B1001" s="343" t="s">
        <v>1841</v>
      </c>
      <c r="C1001" s="489"/>
      <c r="D1001" s="489"/>
      <c r="E1001" s="490"/>
      <c r="F1001" s="312" t="str">
        <f t="shared" si="35"/>
        <v>否</v>
      </c>
      <c r="G1001" s="174" t="str">
        <f t="shared" si="36"/>
        <v>项</v>
      </c>
    </row>
    <row r="1002" ht="36" customHeight="1" spans="1:7">
      <c r="A1002" s="488" t="s">
        <v>1842</v>
      </c>
      <c r="B1002" s="343" t="s">
        <v>1843</v>
      </c>
      <c r="C1002" s="489"/>
      <c r="D1002" s="489"/>
      <c r="E1002" s="490"/>
      <c r="F1002" s="312" t="str">
        <f t="shared" si="35"/>
        <v>否</v>
      </c>
      <c r="G1002" s="174" t="str">
        <f t="shared" si="36"/>
        <v>项</v>
      </c>
    </row>
    <row r="1003" ht="36" customHeight="1" spans="1:7">
      <c r="A1003" s="488" t="s">
        <v>1844</v>
      </c>
      <c r="B1003" s="343" t="s">
        <v>1845</v>
      </c>
      <c r="C1003" s="489"/>
      <c r="D1003" s="489"/>
      <c r="E1003" s="490"/>
      <c r="F1003" s="312" t="str">
        <f t="shared" si="35"/>
        <v>否</v>
      </c>
      <c r="G1003" s="174" t="str">
        <f t="shared" si="36"/>
        <v>项</v>
      </c>
    </row>
    <row r="1004" ht="36" customHeight="1" spans="1:7">
      <c r="A1004" s="485" t="s">
        <v>1846</v>
      </c>
      <c r="B1004" s="339" t="s">
        <v>1847</v>
      </c>
      <c r="C1004" s="486"/>
      <c r="D1004" s="486"/>
      <c r="E1004" s="487"/>
      <c r="F1004" s="312" t="str">
        <f t="shared" si="35"/>
        <v>否</v>
      </c>
      <c r="G1004" s="174" t="str">
        <f t="shared" si="36"/>
        <v>款</v>
      </c>
    </row>
    <row r="1005" ht="36" customHeight="1" spans="1:7">
      <c r="A1005" s="488" t="s">
        <v>1848</v>
      </c>
      <c r="B1005" s="343" t="s">
        <v>143</v>
      </c>
      <c r="C1005" s="489"/>
      <c r="D1005" s="489"/>
      <c r="E1005" s="490"/>
      <c r="F1005" s="312" t="str">
        <f t="shared" si="35"/>
        <v>否</v>
      </c>
      <c r="G1005" s="174" t="str">
        <f t="shared" si="36"/>
        <v>项</v>
      </c>
    </row>
    <row r="1006" ht="36" customHeight="1" spans="1:7">
      <c r="A1006" s="488" t="s">
        <v>1849</v>
      </c>
      <c r="B1006" s="343" t="s">
        <v>145</v>
      </c>
      <c r="C1006" s="489"/>
      <c r="D1006" s="489"/>
      <c r="E1006" s="490"/>
      <c r="F1006" s="312" t="str">
        <f t="shared" si="35"/>
        <v>否</v>
      </c>
      <c r="G1006" s="174" t="str">
        <f t="shared" si="36"/>
        <v>项</v>
      </c>
    </row>
    <row r="1007" ht="36" customHeight="1" spans="1:7">
      <c r="A1007" s="488" t="s">
        <v>1850</v>
      </c>
      <c r="B1007" s="343" t="s">
        <v>147</v>
      </c>
      <c r="C1007" s="489"/>
      <c r="D1007" s="489"/>
      <c r="E1007" s="490"/>
      <c r="F1007" s="312" t="str">
        <f t="shared" si="35"/>
        <v>否</v>
      </c>
      <c r="G1007" s="174" t="str">
        <f t="shared" si="36"/>
        <v>项</v>
      </c>
    </row>
    <row r="1008" ht="36" customHeight="1" spans="1:7">
      <c r="A1008" s="488" t="s">
        <v>1851</v>
      </c>
      <c r="B1008" s="343" t="s">
        <v>1816</v>
      </c>
      <c r="C1008" s="489"/>
      <c r="D1008" s="489"/>
      <c r="E1008" s="490"/>
      <c r="F1008" s="312" t="str">
        <f t="shared" si="35"/>
        <v>否</v>
      </c>
      <c r="G1008" s="174" t="str">
        <f t="shared" si="36"/>
        <v>项</v>
      </c>
    </row>
    <row r="1009" ht="36" customHeight="1" spans="1:7">
      <c r="A1009" s="488" t="s">
        <v>1852</v>
      </c>
      <c r="B1009" s="343" t="s">
        <v>1853</v>
      </c>
      <c r="C1009" s="489"/>
      <c r="D1009" s="489"/>
      <c r="E1009" s="490"/>
      <c r="F1009" s="312" t="str">
        <f t="shared" si="35"/>
        <v>否</v>
      </c>
      <c r="G1009" s="174" t="str">
        <f t="shared" si="36"/>
        <v>项</v>
      </c>
    </row>
    <row r="1010" ht="36" customHeight="1" spans="1:7">
      <c r="A1010" s="488" t="s">
        <v>1854</v>
      </c>
      <c r="B1010" s="343" t="s">
        <v>1855</v>
      </c>
      <c r="C1010" s="489"/>
      <c r="D1010" s="489"/>
      <c r="E1010" s="490"/>
      <c r="F1010" s="312" t="str">
        <f t="shared" si="35"/>
        <v>否</v>
      </c>
      <c r="G1010" s="174" t="str">
        <f t="shared" si="36"/>
        <v>项</v>
      </c>
    </row>
    <row r="1011" ht="36" customHeight="1" spans="1:7">
      <c r="A1011" s="485" t="s">
        <v>1856</v>
      </c>
      <c r="B1011" s="339" t="s">
        <v>1857</v>
      </c>
      <c r="C1011" s="486"/>
      <c r="D1011" s="486"/>
      <c r="E1011" s="487"/>
      <c r="F1011" s="312" t="str">
        <f t="shared" si="35"/>
        <v>否</v>
      </c>
      <c r="G1011" s="174" t="str">
        <f t="shared" si="36"/>
        <v>款</v>
      </c>
    </row>
    <row r="1012" ht="36" customHeight="1" spans="1:7">
      <c r="A1012" s="488" t="s">
        <v>1858</v>
      </c>
      <c r="B1012" s="343" t="s">
        <v>1859</v>
      </c>
      <c r="C1012" s="489"/>
      <c r="D1012" s="489"/>
      <c r="E1012" s="490"/>
      <c r="F1012" s="312" t="str">
        <f t="shared" si="35"/>
        <v>否</v>
      </c>
      <c r="G1012" s="174" t="str">
        <f t="shared" si="36"/>
        <v>项</v>
      </c>
    </row>
    <row r="1013" ht="36" customHeight="1" spans="1:7">
      <c r="A1013" s="488" t="s">
        <v>1860</v>
      </c>
      <c r="B1013" s="343" t="s">
        <v>1861</v>
      </c>
      <c r="C1013" s="489"/>
      <c r="D1013" s="489"/>
      <c r="E1013" s="490"/>
      <c r="F1013" s="312" t="str">
        <f t="shared" si="35"/>
        <v>否</v>
      </c>
      <c r="G1013" s="174" t="str">
        <f t="shared" si="36"/>
        <v>项</v>
      </c>
    </row>
    <row r="1014" ht="36" customHeight="1" spans="1:7">
      <c r="A1014" s="488" t="s">
        <v>1862</v>
      </c>
      <c r="B1014" s="343" t="s">
        <v>1863</v>
      </c>
      <c r="C1014" s="489"/>
      <c r="D1014" s="489"/>
      <c r="E1014" s="490"/>
      <c r="F1014" s="312" t="str">
        <f t="shared" si="35"/>
        <v>否</v>
      </c>
      <c r="G1014" s="174" t="str">
        <f t="shared" si="36"/>
        <v>项</v>
      </c>
    </row>
    <row r="1015" ht="36" customHeight="1" spans="1:7">
      <c r="A1015" s="488" t="s">
        <v>1864</v>
      </c>
      <c r="B1015" s="343" t="s">
        <v>1865</v>
      </c>
      <c r="C1015" s="489"/>
      <c r="D1015" s="489"/>
      <c r="E1015" s="490"/>
      <c r="F1015" s="312" t="str">
        <f t="shared" si="35"/>
        <v>否</v>
      </c>
      <c r="G1015" s="174" t="str">
        <f t="shared" si="36"/>
        <v>项</v>
      </c>
    </row>
    <row r="1016" ht="36" customHeight="1" spans="1:7">
      <c r="A1016" s="485" t="s">
        <v>1866</v>
      </c>
      <c r="B1016" s="339" t="s">
        <v>1867</v>
      </c>
      <c r="C1016" s="486">
        <v>169</v>
      </c>
      <c r="D1016" s="486">
        <v>367</v>
      </c>
      <c r="E1016" s="487">
        <f>(D1016-C1016)/C1016</f>
        <v>1.17159763313609</v>
      </c>
      <c r="F1016" s="312" t="str">
        <f t="shared" si="35"/>
        <v>是</v>
      </c>
      <c r="G1016" s="174" t="str">
        <f t="shared" si="36"/>
        <v>款</v>
      </c>
    </row>
    <row r="1017" ht="36" customHeight="1" spans="1:7">
      <c r="A1017" s="488" t="s">
        <v>1868</v>
      </c>
      <c r="B1017" s="343" t="s">
        <v>1869</v>
      </c>
      <c r="C1017" s="489">
        <v>169</v>
      </c>
      <c r="D1017" s="489">
        <v>367</v>
      </c>
      <c r="E1017" s="490">
        <f>(D1017-C1017)/C1017</f>
        <v>1.17159763313609</v>
      </c>
      <c r="F1017" s="312" t="str">
        <f t="shared" si="35"/>
        <v>是</v>
      </c>
      <c r="G1017" s="174" t="str">
        <f t="shared" si="36"/>
        <v>项</v>
      </c>
    </row>
    <row r="1018" ht="36" customHeight="1" spans="1:7">
      <c r="A1018" s="488" t="s">
        <v>1870</v>
      </c>
      <c r="B1018" s="343" t="s">
        <v>1871</v>
      </c>
      <c r="C1018" s="489"/>
      <c r="D1018" s="489"/>
      <c r="E1018" s="487"/>
      <c r="F1018" s="312" t="str">
        <f t="shared" si="35"/>
        <v>否</v>
      </c>
      <c r="G1018" s="174" t="str">
        <f t="shared" si="36"/>
        <v>项</v>
      </c>
    </row>
    <row r="1019" ht="36" customHeight="1" spans="1:8">
      <c r="A1019" s="493" t="s">
        <v>1872</v>
      </c>
      <c r="B1019" s="494" t="s">
        <v>525</v>
      </c>
      <c r="C1019" s="495"/>
      <c r="D1019" s="495"/>
      <c r="E1019" s="487"/>
      <c r="F1019" s="312" t="str">
        <f t="shared" si="35"/>
        <v>否</v>
      </c>
      <c r="G1019" s="174" t="str">
        <f t="shared" si="36"/>
        <v>项</v>
      </c>
      <c r="H1019" s="496"/>
    </row>
    <row r="1020" ht="36" customHeight="1" spans="1:7">
      <c r="A1020" s="485" t="s">
        <v>97</v>
      </c>
      <c r="B1020" s="339" t="s">
        <v>98</v>
      </c>
      <c r="C1020" s="486">
        <f>C1021+C1031+C1047+C1052+C1069+C1076+C1084</f>
        <v>20174</v>
      </c>
      <c r="D1020" s="486">
        <f>D1021+D1031+D1047+D1052+D1069+D1076+D1084</f>
        <v>26000</v>
      </c>
      <c r="E1020" s="487">
        <f>(D1020-C1020)/C1020</f>
        <v>0.288787548329533</v>
      </c>
      <c r="F1020" s="312" t="str">
        <f t="shared" si="35"/>
        <v>是</v>
      </c>
      <c r="G1020" s="174" t="str">
        <f t="shared" si="36"/>
        <v>类</v>
      </c>
    </row>
    <row r="1021" ht="36" customHeight="1" spans="1:7">
      <c r="A1021" s="485" t="s">
        <v>1873</v>
      </c>
      <c r="B1021" s="339" t="s">
        <v>1874</v>
      </c>
      <c r="C1021" s="486"/>
      <c r="D1021" s="486"/>
      <c r="E1021" s="487"/>
      <c r="F1021" s="312" t="str">
        <f t="shared" si="35"/>
        <v>否</v>
      </c>
      <c r="G1021" s="174" t="str">
        <f t="shared" si="36"/>
        <v>款</v>
      </c>
    </row>
    <row r="1022" ht="36" customHeight="1" spans="1:7">
      <c r="A1022" s="488" t="s">
        <v>1875</v>
      </c>
      <c r="B1022" s="343" t="s">
        <v>143</v>
      </c>
      <c r="C1022" s="489"/>
      <c r="D1022" s="489"/>
      <c r="E1022" s="487"/>
      <c r="F1022" s="312" t="str">
        <f t="shared" si="35"/>
        <v>否</v>
      </c>
      <c r="G1022" s="174" t="str">
        <f t="shared" si="36"/>
        <v>项</v>
      </c>
    </row>
    <row r="1023" ht="36" customHeight="1" spans="1:7">
      <c r="A1023" s="488" t="s">
        <v>1876</v>
      </c>
      <c r="B1023" s="343" t="s">
        <v>145</v>
      </c>
      <c r="C1023" s="489"/>
      <c r="D1023" s="489"/>
      <c r="E1023" s="487"/>
      <c r="F1023" s="312" t="str">
        <f t="shared" ref="F1023:F1086" si="37">IF(LEN(A1023)=3,"是",IF(B1023&lt;&gt;"",IF(SUM(C1023:D1023)&lt;&gt;0,"是","否"),"是"))</f>
        <v>否</v>
      </c>
      <c r="G1023" s="174" t="str">
        <f t="shared" ref="G1023:G1086" si="38">IF(LEN(A1023)=3,"类",IF(LEN(A1023)=5,"款","项"))</f>
        <v>项</v>
      </c>
    </row>
    <row r="1024" ht="36" customHeight="1" spans="1:7">
      <c r="A1024" s="488" t="s">
        <v>1877</v>
      </c>
      <c r="B1024" s="343" t="s">
        <v>147</v>
      </c>
      <c r="C1024" s="489"/>
      <c r="D1024" s="489"/>
      <c r="E1024" s="487"/>
      <c r="F1024" s="312" t="str">
        <f t="shared" si="37"/>
        <v>否</v>
      </c>
      <c r="G1024" s="174" t="str">
        <f t="shared" si="38"/>
        <v>项</v>
      </c>
    </row>
    <row r="1025" ht="36" customHeight="1" spans="1:7">
      <c r="A1025" s="488" t="s">
        <v>1878</v>
      </c>
      <c r="B1025" s="343" t="s">
        <v>1879</v>
      </c>
      <c r="C1025" s="489"/>
      <c r="D1025" s="489"/>
      <c r="E1025" s="487"/>
      <c r="F1025" s="312" t="str">
        <f t="shared" si="37"/>
        <v>否</v>
      </c>
      <c r="G1025" s="174" t="str">
        <f t="shared" si="38"/>
        <v>项</v>
      </c>
    </row>
    <row r="1026" ht="36" customHeight="1" spans="1:7">
      <c r="A1026" s="488" t="s">
        <v>1880</v>
      </c>
      <c r="B1026" s="343" t="s">
        <v>1881</v>
      </c>
      <c r="C1026" s="489"/>
      <c r="D1026" s="489"/>
      <c r="E1026" s="487"/>
      <c r="F1026" s="312" t="str">
        <f t="shared" si="37"/>
        <v>否</v>
      </c>
      <c r="G1026" s="174" t="str">
        <f t="shared" si="38"/>
        <v>项</v>
      </c>
    </row>
    <row r="1027" ht="36" customHeight="1" spans="1:7">
      <c r="A1027" s="488" t="s">
        <v>1882</v>
      </c>
      <c r="B1027" s="343" t="s">
        <v>1883</v>
      </c>
      <c r="C1027" s="489"/>
      <c r="D1027" s="489"/>
      <c r="E1027" s="487"/>
      <c r="F1027" s="312" t="str">
        <f t="shared" si="37"/>
        <v>否</v>
      </c>
      <c r="G1027" s="174" t="str">
        <f t="shared" si="38"/>
        <v>项</v>
      </c>
    </row>
    <row r="1028" ht="36" customHeight="1" spans="1:7">
      <c r="A1028" s="488" t="s">
        <v>1884</v>
      </c>
      <c r="B1028" s="343" t="s">
        <v>1885</v>
      </c>
      <c r="C1028" s="489"/>
      <c r="D1028" s="489"/>
      <c r="E1028" s="487"/>
      <c r="F1028" s="312" t="str">
        <f t="shared" si="37"/>
        <v>否</v>
      </c>
      <c r="G1028" s="174" t="str">
        <f t="shared" si="38"/>
        <v>项</v>
      </c>
    </row>
    <row r="1029" ht="36" customHeight="1" spans="1:7">
      <c r="A1029" s="488" t="s">
        <v>1886</v>
      </c>
      <c r="B1029" s="343" t="s">
        <v>1887</v>
      </c>
      <c r="C1029" s="489"/>
      <c r="D1029" s="489"/>
      <c r="E1029" s="487"/>
      <c r="F1029" s="312" t="str">
        <f t="shared" si="37"/>
        <v>否</v>
      </c>
      <c r="G1029" s="174" t="str">
        <f t="shared" si="38"/>
        <v>项</v>
      </c>
    </row>
    <row r="1030" ht="36" customHeight="1" spans="1:7">
      <c r="A1030" s="488" t="s">
        <v>1888</v>
      </c>
      <c r="B1030" s="343" t="s">
        <v>1889</v>
      </c>
      <c r="C1030" s="489"/>
      <c r="D1030" s="489"/>
      <c r="E1030" s="487"/>
      <c r="F1030" s="312" t="str">
        <f t="shared" si="37"/>
        <v>否</v>
      </c>
      <c r="G1030" s="174" t="str">
        <f t="shared" si="38"/>
        <v>项</v>
      </c>
    </row>
    <row r="1031" ht="36" customHeight="1" spans="1:7">
      <c r="A1031" s="485" t="s">
        <v>1890</v>
      </c>
      <c r="B1031" s="339" t="s">
        <v>1891</v>
      </c>
      <c r="C1031" s="486">
        <v>102</v>
      </c>
      <c r="D1031" s="486">
        <v>50</v>
      </c>
      <c r="E1031" s="487">
        <f>(D1031-C1031)/C1031</f>
        <v>-0.509803921568627</v>
      </c>
      <c r="F1031" s="312" t="str">
        <f t="shared" si="37"/>
        <v>是</v>
      </c>
      <c r="G1031" s="174" t="str">
        <f t="shared" si="38"/>
        <v>款</v>
      </c>
    </row>
    <row r="1032" ht="36" customHeight="1" spans="1:7">
      <c r="A1032" s="488" t="s">
        <v>1892</v>
      </c>
      <c r="B1032" s="343" t="s">
        <v>143</v>
      </c>
      <c r="C1032" s="489"/>
      <c r="D1032" s="489"/>
      <c r="E1032" s="487"/>
      <c r="F1032" s="312" t="str">
        <f t="shared" si="37"/>
        <v>否</v>
      </c>
      <c r="G1032" s="174" t="str">
        <f t="shared" si="38"/>
        <v>项</v>
      </c>
    </row>
    <row r="1033" ht="36" customHeight="1" spans="1:7">
      <c r="A1033" s="488" t="s">
        <v>1893</v>
      </c>
      <c r="B1033" s="343" t="s">
        <v>145</v>
      </c>
      <c r="C1033" s="489"/>
      <c r="D1033" s="489"/>
      <c r="E1033" s="487"/>
      <c r="F1033" s="312" t="str">
        <f t="shared" si="37"/>
        <v>否</v>
      </c>
      <c r="G1033" s="174" t="str">
        <f t="shared" si="38"/>
        <v>项</v>
      </c>
    </row>
    <row r="1034" ht="36" customHeight="1" spans="1:7">
      <c r="A1034" s="488" t="s">
        <v>1894</v>
      </c>
      <c r="B1034" s="343" t="s">
        <v>147</v>
      </c>
      <c r="C1034" s="489"/>
      <c r="D1034" s="489"/>
      <c r="E1034" s="487"/>
      <c r="F1034" s="312" t="str">
        <f t="shared" si="37"/>
        <v>否</v>
      </c>
      <c r="G1034" s="174" t="str">
        <f t="shared" si="38"/>
        <v>项</v>
      </c>
    </row>
    <row r="1035" ht="36" customHeight="1" spans="1:7">
      <c r="A1035" s="488" t="s">
        <v>1895</v>
      </c>
      <c r="B1035" s="343" t="s">
        <v>1896</v>
      </c>
      <c r="C1035" s="489"/>
      <c r="D1035" s="489"/>
      <c r="E1035" s="487"/>
      <c r="F1035" s="312" t="str">
        <f t="shared" si="37"/>
        <v>否</v>
      </c>
      <c r="G1035" s="174" t="str">
        <f t="shared" si="38"/>
        <v>项</v>
      </c>
    </row>
    <row r="1036" ht="36" customHeight="1" spans="1:7">
      <c r="A1036" s="488" t="s">
        <v>1897</v>
      </c>
      <c r="B1036" s="343" t="s">
        <v>1898</v>
      </c>
      <c r="C1036" s="489">
        <v>102</v>
      </c>
      <c r="D1036" s="489">
        <v>50</v>
      </c>
      <c r="E1036" s="490">
        <f>(D1036-C1036)/C1036</f>
        <v>-0.509803921568627</v>
      </c>
      <c r="F1036" s="312" t="str">
        <f t="shared" si="37"/>
        <v>是</v>
      </c>
      <c r="G1036" s="174" t="str">
        <f t="shared" si="38"/>
        <v>项</v>
      </c>
    </row>
    <row r="1037" ht="36" customHeight="1" spans="1:7">
      <c r="A1037" s="488" t="s">
        <v>1899</v>
      </c>
      <c r="B1037" s="343" t="s">
        <v>1900</v>
      </c>
      <c r="C1037" s="489"/>
      <c r="D1037" s="489"/>
      <c r="E1037" s="487"/>
      <c r="F1037" s="312" t="str">
        <f t="shared" si="37"/>
        <v>否</v>
      </c>
      <c r="G1037" s="174" t="str">
        <f t="shared" si="38"/>
        <v>项</v>
      </c>
    </row>
    <row r="1038" ht="36" customHeight="1" spans="1:7">
      <c r="A1038" s="488" t="s">
        <v>1901</v>
      </c>
      <c r="B1038" s="343" t="s">
        <v>1902</v>
      </c>
      <c r="C1038" s="489"/>
      <c r="D1038" s="489"/>
      <c r="E1038" s="487"/>
      <c r="F1038" s="312" t="str">
        <f t="shared" si="37"/>
        <v>否</v>
      </c>
      <c r="G1038" s="174" t="str">
        <f t="shared" si="38"/>
        <v>项</v>
      </c>
    </row>
    <row r="1039" ht="36" customHeight="1" spans="1:7">
      <c r="A1039" s="488" t="s">
        <v>1903</v>
      </c>
      <c r="B1039" s="343" t="s">
        <v>1904</v>
      </c>
      <c r="C1039" s="489"/>
      <c r="D1039" s="489"/>
      <c r="E1039" s="487"/>
      <c r="F1039" s="312" t="str">
        <f t="shared" si="37"/>
        <v>否</v>
      </c>
      <c r="G1039" s="174" t="str">
        <f t="shared" si="38"/>
        <v>项</v>
      </c>
    </row>
    <row r="1040" ht="36" customHeight="1" spans="1:7">
      <c r="A1040" s="488" t="s">
        <v>1905</v>
      </c>
      <c r="B1040" s="343" t="s">
        <v>1906</v>
      </c>
      <c r="C1040" s="489"/>
      <c r="D1040" s="489"/>
      <c r="E1040" s="487"/>
      <c r="F1040" s="312" t="str">
        <f t="shared" si="37"/>
        <v>否</v>
      </c>
      <c r="G1040" s="174" t="str">
        <f t="shared" si="38"/>
        <v>项</v>
      </c>
    </row>
    <row r="1041" ht="36" customHeight="1" spans="1:7">
      <c r="A1041" s="488" t="s">
        <v>1907</v>
      </c>
      <c r="B1041" s="343" t="s">
        <v>1908</v>
      </c>
      <c r="C1041" s="489"/>
      <c r="D1041" s="489"/>
      <c r="E1041" s="487"/>
      <c r="F1041" s="312" t="str">
        <f t="shared" si="37"/>
        <v>否</v>
      </c>
      <c r="G1041" s="174" t="str">
        <f t="shared" si="38"/>
        <v>项</v>
      </c>
    </row>
    <row r="1042" ht="36" customHeight="1" spans="1:7">
      <c r="A1042" s="488" t="s">
        <v>1909</v>
      </c>
      <c r="B1042" s="343" t="s">
        <v>1910</v>
      </c>
      <c r="C1042" s="489"/>
      <c r="D1042" s="489"/>
      <c r="E1042" s="487"/>
      <c r="F1042" s="312" t="str">
        <f t="shared" si="37"/>
        <v>否</v>
      </c>
      <c r="G1042" s="174" t="str">
        <f t="shared" si="38"/>
        <v>项</v>
      </c>
    </row>
    <row r="1043" ht="36" customHeight="1" spans="1:7">
      <c r="A1043" s="488" t="s">
        <v>1911</v>
      </c>
      <c r="B1043" s="343" t="s">
        <v>1912</v>
      </c>
      <c r="C1043" s="489"/>
      <c r="D1043" s="489"/>
      <c r="E1043" s="487"/>
      <c r="F1043" s="312" t="str">
        <f t="shared" si="37"/>
        <v>否</v>
      </c>
      <c r="G1043" s="174" t="str">
        <f t="shared" si="38"/>
        <v>项</v>
      </c>
    </row>
    <row r="1044" ht="36" customHeight="1" spans="1:7">
      <c r="A1044" s="488" t="s">
        <v>1913</v>
      </c>
      <c r="B1044" s="343" t="s">
        <v>1914</v>
      </c>
      <c r="C1044" s="489"/>
      <c r="D1044" s="489"/>
      <c r="E1044" s="487"/>
      <c r="F1044" s="312" t="str">
        <f t="shared" si="37"/>
        <v>否</v>
      </c>
      <c r="G1044" s="174" t="str">
        <f t="shared" si="38"/>
        <v>项</v>
      </c>
    </row>
    <row r="1045" ht="36" customHeight="1" spans="1:7">
      <c r="A1045" s="488" t="s">
        <v>1915</v>
      </c>
      <c r="B1045" s="343" t="s">
        <v>1916</v>
      </c>
      <c r="C1045" s="489"/>
      <c r="D1045" s="489"/>
      <c r="E1045" s="487"/>
      <c r="F1045" s="312" t="str">
        <f t="shared" si="37"/>
        <v>否</v>
      </c>
      <c r="G1045" s="174" t="str">
        <f t="shared" si="38"/>
        <v>项</v>
      </c>
    </row>
    <row r="1046" ht="36" customHeight="1" spans="1:7">
      <c r="A1046" s="488" t="s">
        <v>1917</v>
      </c>
      <c r="B1046" s="343" t="s">
        <v>1918</v>
      </c>
      <c r="C1046" s="489"/>
      <c r="D1046" s="489"/>
      <c r="E1046" s="487"/>
      <c r="F1046" s="312" t="str">
        <f t="shared" si="37"/>
        <v>否</v>
      </c>
      <c r="G1046" s="174" t="str">
        <f t="shared" si="38"/>
        <v>项</v>
      </c>
    </row>
    <row r="1047" ht="36" customHeight="1" spans="1:7">
      <c r="A1047" s="485" t="s">
        <v>1919</v>
      </c>
      <c r="B1047" s="339" t="s">
        <v>1920</v>
      </c>
      <c r="C1047" s="486"/>
      <c r="D1047" s="486"/>
      <c r="E1047" s="487"/>
      <c r="F1047" s="312" t="str">
        <f t="shared" si="37"/>
        <v>否</v>
      </c>
      <c r="G1047" s="174" t="str">
        <f t="shared" si="38"/>
        <v>款</v>
      </c>
    </row>
    <row r="1048" ht="36" customHeight="1" spans="1:7">
      <c r="A1048" s="488" t="s">
        <v>1921</v>
      </c>
      <c r="B1048" s="343" t="s">
        <v>143</v>
      </c>
      <c r="C1048" s="489"/>
      <c r="D1048" s="489"/>
      <c r="E1048" s="487"/>
      <c r="F1048" s="312" t="str">
        <f t="shared" si="37"/>
        <v>否</v>
      </c>
      <c r="G1048" s="174" t="str">
        <f t="shared" si="38"/>
        <v>项</v>
      </c>
    </row>
    <row r="1049" ht="36" customHeight="1" spans="1:7">
      <c r="A1049" s="488" t="s">
        <v>1922</v>
      </c>
      <c r="B1049" s="343" t="s">
        <v>145</v>
      </c>
      <c r="C1049" s="489"/>
      <c r="D1049" s="489"/>
      <c r="E1049" s="487"/>
      <c r="F1049" s="312" t="str">
        <f t="shared" si="37"/>
        <v>否</v>
      </c>
      <c r="G1049" s="174" t="str">
        <f t="shared" si="38"/>
        <v>项</v>
      </c>
    </row>
    <row r="1050" ht="36" customHeight="1" spans="1:7">
      <c r="A1050" s="488" t="s">
        <v>1923</v>
      </c>
      <c r="B1050" s="343" t="s">
        <v>147</v>
      </c>
      <c r="C1050" s="489"/>
      <c r="D1050" s="489"/>
      <c r="E1050" s="487"/>
      <c r="F1050" s="312" t="str">
        <f t="shared" si="37"/>
        <v>否</v>
      </c>
      <c r="G1050" s="174" t="str">
        <f t="shared" si="38"/>
        <v>项</v>
      </c>
    </row>
    <row r="1051" ht="36" customHeight="1" spans="1:7">
      <c r="A1051" s="488" t="s">
        <v>1924</v>
      </c>
      <c r="B1051" s="343" t="s">
        <v>1925</v>
      </c>
      <c r="C1051" s="489"/>
      <c r="D1051" s="489"/>
      <c r="E1051" s="487"/>
      <c r="F1051" s="312" t="str">
        <f t="shared" si="37"/>
        <v>否</v>
      </c>
      <c r="G1051" s="174" t="str">
        <f t="shared" si="38"/>
        <v>项</v>
      </c>
    </row>
    <row r="1052" ht="36" customHeight="1" spans="1:7">
      <c r="A1052" s="485" t="s">
        <v>1926</v>
      </c>
      <c r="B1052" s="339" t="s">
        <v>1927</v>
      </c>
      <c r="C1052" s="486">
        <v>152</v>
      </c>
      <c r="D1052" s="486">
        <v>750</v>
      </c>
      <c r="E1052" s="487">
        <f>(D1052-C1052)/C1052</f>
        <v>3.93421052631579</v>
      </c>
      <c r="F1052" s="312" t="str">
        <f t="shared" si="37"/>
        <v>是</v>
      </c>
      <c r="G1052" s="174" t="str">
        <f t="shared" si="38"/>
        <v>款</v>
      </c>
    </row>
    <row r="1053" ht="36" customHeight="1" spans="1:7">
      <c r="A1053" s="488" t="s">
        <v>1928</v>
      </c>
      <c r="B1053" s="343" t="s">
        <v>143</v>
      </c>
      <c r="C1053" s="489"/>
      <c r="D1053" s="489"/>
      <c r="E1053" s="487"/>
      <c r="F1053" s="312" t="str">
        <f t="shared" si="37"/>
        <v>否</v>
      </c>
      <c r="G1053" s="174" t="str">
        <f t="shared" si="38"/>
        <v>项</v>
      </c>
    </row>
    <row r="1054" ht="36" customHeight="1" spans="1:7">
      <c r="A1054" s="488" t="s">
        <v>1929</v>
      </c>
      <c r="B1054" s="343" t="s">
        <v>145</v>
      </c>
      <c r="C1054" s="489"/>
      <c r="D1054" s="489"/>
      <c r="E1054" s="487"/>
      <c r="F1054" s="312" t="str">
        <f t="shared" si="37"/>
        <v>否</v>
      </c>
      <c r="G1054" s="174" t="str">
        <f t="shared" si="38"/>
        <v>项</v>
      </c>
    </row>
    <row r="1055" ht="36" customHeight="1" spans="1:7">
      <c r="A1055" s="488" t="s">
        <v>1930</v>
      </c>
      <c r="B1055" s="343" t="s">
        <v>147</v>
      </c>
      <c r="C1055" s="489"/>
      <c r="D1055" s="489"/>
      <c r="E1055" s="487"/>
      <c r="F1055" s="312" t="str">
        <f t="shared" si="37"/>
        <v>否</v>
      </c>
      <c r="G1055" s="174" t="str">
        <f t="shared" si="38"/>
        <v>项</v>
      </c>
    </row>
    <row r="1056" ht="36" customHeight="1" spans="1:7">
      <c r="A1056" s="488" t="s">
        <v>1931</v>
      </c>
      <c r="B1056" s="343" t="s">
        <v>1932</v>
      </c>
      <c r="C1056" s="489"/>
      <c r="D1056" s="489"/>
      <c r="E1056" s="487"/>
      <c r="F1056" s="312" t="str">
        <f t="shared" si="37"/>
        <v>否</v>
      </c>
      <c r="G1056" s="174" t="str">
        <f t="shared" si="38"/>
        <v>项</v>
      </c>
    </row>
    <row r="1057" ht="36" customHeight="1" spans="1:7">
      <c r="A1057" s="488" t="s">
        <v>1933</v>
      </c>
      <c r="B1057" s="343" t="s">
        <v>1934</v>
      </c>
      <c r="C1057" s="489"/>
      <c r="D1057" s="489"/>
      <c r="E1057" s="487"/>
      <c r="F1057" s="312" t="str">
        <f t="shared" si="37"/>
        <v>否</v>
      </c>
      <c r="G1057" s="174" t="str">
        <f t="shared" si="38"/>
        <v>项</v>
      </c>
    </row>
    <row r="1058" ht="36" customHeight="1" spans="1:7">
      <c r="A1058" s="488" t="s">
        <v>1935</v>
      </c>
      <c r="B1058" s="343" t="s">
        <v>1936</v>
      </c>
      <c r="C1058" s="489"/>
      <c r="D1058" s="489"/>
      <c r="E1058" s="487"/>
      <c r="F1058" s="312" t="str">
        <f t="shared" si="37"/>
        <v>否</v>
      </c>
      <c r="G1058" s="174" t="str">
        <f t="shared" si="38"/>
        <v>项</v>
      </c>
    </row>
    <row r="1059" ht="36" customHeight="1" spans="1:7">
      <c r="A1059" s="488" t="s">
        <v>1937</v>
      </c>
      <c r="B1059" s="343" t="s">
        <v>1938</v>
      </c>
      <c r="C1059" s="489"/>
      <c r="D1059" s="489"/>
      <c r="E1059" s="487"/>
      <c r="F1059" s="312" t="str">
        <f t="shared" si="37"/>
        <v>否</v>
      </c>
      <c r="G1059" s="174" t="str">
        <f t="shared" si="38"/>
        <v>项</v>
      </c>
    </row>
    <row r="1060" ht="36" customHeight="1" spans="1:7">
      <c r="A1060" s="488" t="s">
        <v>1939</v>
      </c>
      <c r="B1060" s="343" t="s">
        <v>1940</v>
      </c>
      <c r="C1060" s="489"/>
      <c r="D1060" s="489"/>
      <c r="E1060" s="487"/>
      <c r="F1060" s="312" t="str">
        <f t="shared" si="37"/>
        <v>否</v>
      </c>
      <c r="G1060" s="174" t="str">
        <f t="shared" si="38"/>
        <v>项</v>
      </c>
    </row>
    <row r="1061" ht="36" customHeight="1" spans="1:7">
      <c r="A1061" s="488" t="s">
        <v>1941</v>
      </c>
      <c r="B1061" s="343" t="s">
        <v>1942</v>
      </c>
      <c r="C1061" s="489"/>
      <c r="D1061" s="489"/>
      <c r="E1061" s="487"/>
      <c r="F1061" s="312" t="str">
        <f t="shared" si="37"/>
        <v>否</v>
      </c>
      <c r="G1061" s="174" t="str">
        <f t="shared" si="38"/>
        <v>项</v>
      </c>
    </row>
    <row r="1062" ht="36" customHeight="1" spans="1:7">
      <c r="A1062" s="488" t="s">
        <v>1943</v>
      </c>
      <c r="B1062" s="343" t="s">
        <v>1944</v>
      </c>
      <c r="C1062" s="489"/>
      <c r="D1062" s="489"/>
      <c r="E1062" s="487"/>
      <c r="F1062" s="312" t="str">
        <f t="shared" si="37"/>
        <v>否</v>
      </c>
      <c r="G1062" s="174" t="str">
        <f t="shared" si="38"/>
        <v>项</v>
      </c>
    </row>
    <row r="1063" ht="36" customHeight="1" spans="1:7">
      <c r="A1063" s="488" t="s">
        <v>1945</v>
      </c>
      <c r="B1063" s="343" t="s">
        <v>1816</v>
      </c>
      <c r="C1063" s="489"/>
      <c r="D1063" s="489"/>
      <c r="E1063" s="487"/>
      <c r="F1063" s="312" t="str">
        <f t="shared" si="37"/>
        <v>否</v>
      </c>
      <c r="G1063" s="174" t="str">
        <f t="shared" si="38"/>
        <v>项</v>
      </c>
    </row>
    <row r="1064" ht="36" customHeight="1" spans="1:7">
      <c r="A1064" s="488" t="s">
        <v>1946</v>
      </c>
      <c r="B1064" s="343" t="s">
        <v>1947</v>
      </c>
      <c r="C1064" s="489"/>
      <c r="D1064" s="489"/>
      <c r="E1064" s="487"/>
      <c r="F1064" s="312" t="str">
        <f t="shared" si="37"/>
        <v>否</v>
      </c>
      <c r="G1064" s="174" t="str">
        <f t="shared" si="38"/>
        <v>项</v>
      </c>
    </row>
    <row r="1065" ht="36" customHeight="1" spans="1:7">
      <c r="A1065" s="492">
        <v>2150516</v>
      </c>
      <c r="B1065" s="511" t="s">
        <v>1948</v>
      </c>
      <c r="C1065" s="489"/>
      <c r="D1065" s="489"/>
      <c r="E1065" s="487"/>
      <c r="F1065" s="312" t="str">
        <f t="shared" si="37"/>
        <v>否</v>
      </c>
      <c r="G1065" s="174" t="str">
        <f t="shared" si="38"/>
        <v>项</v>
      </c>
    </row>
    <row r="1066" ht="36" customHeight="1" spans="1:7">
      <c r="A1066" s="492">
        <v>2150517</v>
      </c>
      <c r="B1066" s="511" t="s">
        <v>1949</v>
      </c>
      <c r="C1066" s="489">
        <v>152</v>
      </c>
      <c r="D1066" s="489">
        <v>750</v>
      </c>
      <c r="E1066" s="490">
        <f>(D1066-C1066)/C1066</f>
        <v>3.93421052631579</v>
      </c>
      <c r="F1066" s="312" t="str">
        <f t="shared" si="37"/>
        <v>是</v>
      </c>
      <c r="G1066" s="174" t="str">
        <f t="shared" si="38"/>
        <v>项</v>
      </c>
    </row>
    <row r="1067" ht="36" customHeight="1" spans="1:7">
      <c r="A1067" s="492">
        <v>2150550</v>
      </c>
      <c r="B1067" s="511" t="s">
        <v>161</v>
      </c>
      <c r="C1067" s="489"/>
      <c r="D1067" s="489"/>
      <c r="E1067" s="487"/>
      <c r="F1067" s="312" t="str">
        <f t="shared" si="37"/>
        <v>否</v>
      </c>
      <c r="G1067" s="174" t="str">
        <f t="shared" si="38"/>
        <v>项</v>
      </c>
    </row>
    <row r="1068" ht="36" customHeight="1" spans="1:7">
      <c r="A1068" s="488" t="s">
        <v>1950</v>
      </c>
      <c r="B1068" s="343" t="s">
        <v>1951</v>
      </c>
      <c r="C1068" s="489"/>
      <c r="D1068" s="489"/>
      <c r="E1068" s="487"/>
      <c r="F1068" s="312" t="str">
        <f t="shared" si="37"/>
        <v>否</v>
      </c>
      <c r="G1068" s="174" t="str">
        <f t="shared" si="38"/>
        <v>项</v>
      </c>
    </row>
    <row r="1069" ht="36" customHeight="1" spans="1:7">
      <c r="A1069" s="485" t="s">
        <v>1952</v>
      </c>
      <c r="B1069" s="339" t="s">
        <v>1953</v>
      </c>
      <c r="C1069" s="486"/>
      <c r="D1069" s="486"/>
      <c r="E1069" s="487"/>
      <c r="F1069" s="312" t="str">
        <f t="shared" si="37"/>
        <v>否</v>
      </c>
      <c r="G1069" s="174" t="str">
        <f t="shared" si="38"/>
        <v>款</v>
      </c>
    </row>
    <row r="1070" ht="36" customHeight="1" spans="1:7">
      <c r="A1070" s="488" t="s">
        <v>1954</v>
      </c>
      <c r="B1070" s="343" t="s">
        <v>143</v>
      </c>
      <c r="C1070" s="489"/>
      <c r="D1070" s="489"/>
      <c r="E1070" s="487"/>
      <c r="F1070" s="312" t="str">
        <f t="shared" si="37"/>
        <v>否</v>
      </c>
      <c r="G1070" s="174" t="str">
        <f t="shared" si="38"/>
        <v>项</v>
      </c>
    </row>
    <row r="1071" ht="36" customHeight="1" spans="1:7">
      <c r="A1071" s="488" t="s">
        <v>1955</v>
      </c>
      <c r="B1071" s="343" t="s">
        <v>145</v>
      </c>
      <c r="C1071" s="489"/>
      <c r="D1071" s="489"/>
      <c r="E1071" s="487"/>
      <c r="F1071" s="312" t="str">
        <f t="shared" si="37"/>
        <v>否</v>
      </c>
      <c r="G1071" s="174" t="str">
        <f t="shared" si="38"/>
        <v>项</v>
      </c>
    </row>
    <row r="1072" ht="36" customHeight="1" spans="1:7">
      <c r="A1072" s="488" t="s">
        <v>1956</v>
      </c>
      <c r="B1072" s="343" t="s">
        <v>147</v>
      </c>
      <c r="C1072" s="489"/>
      <c r="D1072" s="489"/>
      <c r="E1072" s="487"/>
      <c r="F1072" s="312" t="str">
        <f t="shared" si="37"/>
        <v>否</v>
      </c>
      <c r="G1072" s="174" t="str">
        <f t="shared" si="38"/>
        <v>项</v>
      </c>
    </row>
    <row r="1073" ht="36" customHeight="1" spans="1:7">
      <c r="A1073" s="488" t="s">
        <v>1957</v>
      </c>
      <c r="B1073" s="343" t="s">
        <v>1958</v>
      </c>
      <c r="C1073" s="489"/>
      <c r="D1073" s="489"/>
      <c r="E1073" s="487"/>
      <c r="F1073" s="312" t="str">
        <f t="shared" si="37"/>
        <v>否</v>
      </c>
      <c r="G1073" s="174" t="str">
        <f t="shared" si="38"/>
        <v>项</v>
      </c>
    </row>
    <row r="1074" ht="36" customHeight="1" spans="1:7">
      <c r="A1074" s="488" t="s">
        <v>1959</v>
      </c>
      <c r="B1074" s="343" t="s">
        <v>1960</v>
      </c>
      <c r="C1074" s="489"/>
      <c r="D1074" s="489"/>
      <c r="E1074" s="487"/>
      <c r="F1074" s="312" t="str">
        <f t="shared" si="37"/>
        <v>否</v>
      </c>
      <c r="G1074" s="174" t="str">
        <f t="shared" si="38"/>
        <v>项</v>
      </c>
    </row>
    <row r="1075" ht="36" customHeight="1" spans="1:7">
      <c r="A1075" s="488" t="s">
        <v>1961</v>
      </c>
      <c r="B1075" s="343" t="s">
        <v>1962</v>
      </c>
      <c r="C1075" s="489"/>
      <c r="D1075" s="489"/>
      <c r="E1075" s="487"/>
      <c r="F1075" s="312" t="str">
        <f t="shared" si="37"/>
        <v>否</v>
      </c>
      <c r="G1075" s="174" t="str">
        <f t="shared" si="38"/>
        <v>项</v>
      </c>
    </row>
    <row r="1076" ht="36" customHeight="1" spans="1:7">
      <c r="A1076" s="485" t="s">
        <v>1963</v>
      </c>
      <c r="B1076" s="339" t="s">
        <v>1964</v>
      </c>
      <c r="C1076" s="486">
        <v>19920</v>
      </c>
      <c r="D1076" s="486">
        <v>25200</v>
      </c>
      <c r="E1076" s="487">
        <f>(D1076-C1076)/C1076</f>
        <v>0.265060240963855</v>
      </c>
      <c r="F1076" s="312" t="str">
        <f t="shared" si="37"/>
        <v>是</v>
      </c>
      <c r="G1076" s="174" t="str">
        <f t="shared" si="38"/>
        <v>款</v>
      </c>
    </row>
    <row r="1077" ht="36" customHeight="1" spans="1:7">
      <c r="A1077" s="488" t="s">
        <v>1965</v>
      </c>
      <c r="B1077" s="343" t="s">
        <v>143</v>
      </c>
      <c r="C1077" s="489"/>
      <c r="D1077" s="489"/>
      <c r="E1077" s="487"/>
      <c r="F1077" s="312" t="str">
        <f t="shared" si="37"/>
        <v>否</v>
      </c>
      <c r="G1077" s="174" t="str">
        <f t="shared" si="38"/>
        <v>项</v>
      </c>
    </row>
    <row r="1078" ht="36" customHeight="1" spans="1:7">
      <c r="A1078" s="488" t="s">
        <v>1966</v>
      </c>
      <c r="B1078" s="343" t="s">
        <v>145</v>
      </c>
      <c r="C1078" s="489"/>
      <c r="D1078" s="489"/>
      <c r="E1078" s="487"/>
      <c r="F1078" s="312" t="str">
        <f t="shared" si="37"/>
        <v>否</v>
      </c>
      <c r="G1078" s="174" t="str">
        <f t="shared" si="38"/>
        <v>项</v>
      </c>
    </row>
    <row r="1079" ht="36" customHeight="1" spans="1:7">
      <c r="A1079" s="488" t="s">
        <v>1967</v>
      </c>
      <c r="B1079" s="343" t="s">
        <v>147</v>
      </c>
      <c r="C1079" s="489"/>
      <c r="D1079" s="489"/>
      <c r="E1079" s="487"/>
      <c r="F1079" s="312" t="str">
        <f t="shared" si="37"/>
        <v>否</v>
      </c>
      <c r="G1079" s="174" t="str">
        <f t="shared" si="38"/>
        <v>项</v>
      </c>
    </row>
    <row r="1080" ht="36" customHeight="1" spans="1:7">
      <c r="A1080" s="488" t="s">
        <v>1968</v>
      </c>
      <c r="B1080" s="343" t="s">
        <v>1969</v>
      </c>
      <c r="C1080" s="489"/>
      <c r="D1080" s="489"/>
      <c r="E1080" s="487"/>
      <c r="F1080" s="312" t="str">
        <f t="shared" si="37"/>
        <v>否</v>
      </c>
      <c r="G1080" s="174" t="str">
        <f t="shared" si="38"/>
        <v>项</v>
      </c>
    </row>
    <row r="1081" ht="36" customHeight="1" spans="1:7">
      <c r="A1081" s="488" t="s">
        <v>1970</v>
      </c>
      <c r="B1081" s="343" t="s">
        <v>1971</v>
      </c>
      <c r="C1081" s="489">
        <v>19920</v>
      </c>
      <c r="D1081" s="489">
        <v>25200</v>
      </c>
      <c r="E1081" s="490">
        <f>(D1081-C1081)/C1081</f>
        <v>0.265060240963855</v>
      </c>
      <c r="F1081" s="312" t="str">
        <f t="shared" si="37"/>
        <v>是</v>
      </c>
      <c r="G1081" s="174" t="str">
        <f t="shared" si="38"/>
        <v>项</v>
      </c>
    </row>
    <row r="1082" ht="36" customHeight="1" spans="1:7">
      <c r="A1082" s="492">
        <v>2150806</v>
      </c>
      <c r="B1082" s="500" t="s">
        <v>1972</v>
      </c>
      <c r="C1082" s="489"/>
      <c r="D1082" s="489"/>
      <c r="E1082" s="487"/>
      <c r="F1082" s="312" t="str">
        <f t="shared" si="37"/>
        <v>否</v>
      </c>
      <c r="G1082" s="174" t="str">
        <f t="shared" si="38"/>
        <v>项</v>
      </c>
    </row>
    <row r="1083" ht="36" customHeight="1" spans="1:7">
      <c r="A1083" s="488" t="s">
        <v>1973</v>
      </c>
      <c r="B1083" s="343" t="s">
        <v>1974</v>
      </c>
      <c r="C1083" s="489"/>
      <c r="D1083" s="489"/>
      <c r="E1083" s="487"/>
      <c r="F1083" s="312" t="str">
        <f t="shared" si="37"/>
        <v>否</v>
      </c>
      <c r="G1083" s="174" t="str">
        <f t="shared" si="38"/>
        <v>项</v>
      </c>
    </row>
    <row r="1084" ht="36" customHeight="1" spans="1:7">
      <c r="A1084" s="485" t="s">
        <v>1975</v>
      </c>
      <c r="B1084" s="339" t="s">
        <v>1976</v>
      </c>
      <c r="C1084" s="486"/>
      <c r="D1084" s="486"/>
      <c r="E1084" s="487"/>
      <c r="F1084" s="312" t="str">
        <f t="shared" si="37"/>
        <v>否</v>
      </c>
      <c r="G1084" s="174" t="str">
        <f t="shared" si="38"/>
        <v>款</v>
      </c>
    </row>
    <row r="1085" ht="36" customHeight="1" spans="1:7">
      <c r="A1085" s="488" t="s">
        <v>1977</v>
      </c>
      <c r="B1085" s="343" t="s">
        <v>1978</v>
      </c>
      <c r="C1085" s="489"/>
      <c r="D1085" s="489"/>
      <c r="E1085" s="487"/>
      <c r="F1085" s="312" t="str">
        <f t="shared" si="37"/>
        <v>否</v>
      </c>
      <c r="G1085" s="174" t="str">
        <f t="shared" si="38"/>
        <v>项</v>
      </c>
    </row>
    <row r="1086" ht="36" customHeight="1" spans="1:7">
      <c r="A1086" s="488" t="s">
        <v>1979</v>
      </c>
      <c r="B1086" s="343" t="s">
        <v>1980</v>
      </c>
      <c r="C1086" s="489"/>
      <c r="D1086" s="489"/>
      <c r="E1086" s="487"/>
      <c r="F1086" s="312" t="str">
        <f t="shared" si="37"/>
        <v>否</v>
      </c>
      <c r="G1086" s="174" t="str">
        <f t="shared" si="38"/>
        <v>项</v>
      </c>
    </row>
    <row r="1087" ht="36" customHeight="1" spans="1:7">
      <c r="A1087" s="488" t="s">
        <v>1981</v>
      </c>
      <c r="B1087" s="343" t="s">
        <v>1982</v>
      </c>
      <c r="C1087" s="489"/>
      <c r="D1087" s="489"/>
      <c r="E1087" s="487"/>
      <c r="F1087" s="312" t="str">
        <f t="shared" ref="F1087:F1150" si="39">IF(LEN(A1087)=3,"是",IF(B1087&lt;&gt;"",IF(SUM(C1087:D1087)&lt;&gt;0,"是","否"),"是"))</f>
        <v>否</v>
      </c>
      <c r="G1087" s="174" t="str">
        <f t="shared" ref="G1087:G1150" si="40">IF(LEN(A1087)=3,"类",IF(LEN(A1087)=5,"款","项"))</f>
        <v>项</v>
      </c>
    </row>
    <row r="1088" ht="36" customHeight="1" spans="1:7">
      <c r="A1088" s="488" t="s">
        <v>1983</v>
      </c>
      <c r="B1088" s="343" t="s">
        <v>1984</v>
      </c>
      <c r="C1088" s="489"/>
      <c r="D1088" s="489"/>
      <c r="E1088" s="487"/>
      <c r="F1088" s="312" t="str">
        <f t="shared" si="39"/>
        <v>否</v>
      </c>
      <c r="G1088" s="174" t="str">
        <f t="shared" si="40"/>
        <v>项</v>
      </c>
    </row>
    <row r="1089" ht="36" customHeight="1" spans="1:7">
      <c r="A1089" s="488" t="s">
        <v>1985</v>
      </c>
      <c r="B1089" s="343" t="s">
        <v>1986</v>
      </c>
      <c r="C1089" s="489"/>
      <c r="D1089" s="489"/>
      <c r="E1089" s="487"/>
      <c r="F1089" s="312" t="str">
        <f t="shared" si="39"/>
        <v>否</v>
      </c>
      <c r="G1089" s="174" t="str">
        <f t="shared" si="40"/>
        <v>项</v>
      </c>
    </row>
    <row r="1090" ht="36" customHeight="1" spans="1:8">
      <c r="A1090" s="485" t="s">
        <v>1987</v>
      </c>
      <c r="B1090" s="494" t="s">
        <v>525</v>
      </c>
      <c r="C1090" s="512"/>
      <c r="D1090" s="512"/>
      <c r="E1090" s="487"/>
      <c r="F1090" s="312" t="str">
        <f t="shared" si="39"/>
        <v>否</v>
      </c>
      <c r="G1090" s="174" t="str">
        <f t="shared" si="40"/>
        <v>项</v>
      </c>
      <c r="H1090" s="496"/>
    </row>
    <row r="1091" ht="36" customHeight="1" spans="1:7">
      <c r="A1091" s="485" t="s">
        <v>99</v>
      </c>
      <c r="B1091" s="339" t="s">
        <v>100</v>
      </c>
      <c r="C1091" s="486">
        <f>C1092+C1102+C1108</f>
        <v>3</v>
      </c>
      <c r="D1091" s="486">
        <f>D1092+D1102+D1108</f>
        <v>100</v>
      </c>
      <c r="E1091" s="487">
        <f>(D1091-C1091)/C1091</f>
        <v>32.3333333333333</v>
      </c>
      <c r="F1091" s="312" t="str">
        <f t="shared" si="39"/>
        <v>是</v>
      </c>
      <c r="G1091" s="174" t="str">
        <f t="shared" si="40"/>
        <v>类</v>
      </c>
    </row>
    <row r="1092" ht="36" customHeight="1" spans="1:7">
      <c r="A1092" s="485" t="s">
        <v>1988</v>
      </c>
      <c r="B1092" s="339" t="s">
        <v>1989</v>
      </c>
      <c r="C1092" s="486"/>
      <c r="D1092" s="486">
        <v>100</v>
      </c>
      <c r="E1092" s="487"/>
      <c r="F1092" s="312" t="str">
        <f t="shared" si="39"/>
        <v>是</v>
      </c>
      <c r="G1092" s="174" t="str">
        <f t="shared" si="40"/>
        <v>款</v>
      </c>
    </row>
    <row r="1093" ht="36" customHeight="1" spans="1:7">
      <c r="A1093" s="488" t="s">
        <v>1990</v>
      </c>
      <c r="B1093" s="343" t="s">
        <v>143</v>
      </c>
      <c r="C1093" s="489"/>
      <c r="D1093" s="489"/>
      <c r="E1093" s="487"/>
      <c r="F1093" s="312" t="str">
        <f t="shared" si="39"/>
        <v>否</v>
      </c>
      <c r="G1093" s="174" t="str">
        <f t="shared" si="40"/>
        <v>项</v>
      </c>
    </row>
    <row r="1094" ht="36" customHeight="1" spans="1:7">
      <c r="A1094" s="488" t="s">
        <v>1991</v>
      </c>
      <c r="B1094" s="343" t="s">
        <v>145</v>
      </c>
      <c r="C1094" s="489"/>
      <c r="D1094" s="489"/>
      <c r="E1094" s="487"/>
      <c r="F1094" s="312" t="str">
        <f t="shared" si="39"/>
        <v>否</v>
      </c>
      <c r="G1094" s="174" t="str">
        <f t="shared" si="40"/>
        <v>项</v>
      </c>
    </row>
    <row r="1095" ht="36" customHeight="1" spans="1:7">
      <c r="A1095" s="488" t="s">
        <v>1992</v>
      </c>
      <c r="B1095" s="343" t="s">
        <v>147</v>
      </c>
      <c r="C1095" s="489"/>
      <c r="D1095" s="489"/>
      <c r="E1095" s="487"/>
      <c r="F1095" s="312" t="str">
        <f t="shared" si="39"/>
        <v>否</v>
      </c>
      <c r="G1095" s="174" t="str">
        <f t="shared" si="40"/>
        <v>项</v>
      </c>
    </row>
    <row r="1096" ht="36" customHeight="1" spans="1:7">
      <c r="A1096" s="488" t="s">
        <v>1993</v>
      </c>
      <c r="B1096" s="343" t="s">
        <v>1994</v>
      </c>
      <c r="C1096" s="489"/>
      <c r="D1096" s="489"/>
      <c r="E1096" s="487"/>
      <c r="F1096" s="312" t="str">
        <f t="shared" si="39"/>
        <v>否</v>
      </c>
      <c r="G1096" s="174" t="str">
        <f t="shared" si="40"/>
        <v>项</v>
      </c>
    </row>
    <row r="1097" ht="36" customHeight="1" spans="1:7">
      <c r="A1097" s="488" t="s">
        <v>1995</v>
      </c>
      <c r="B1097" s="343" t="s">
        <v>1996</v>
      </c>
      <c r="C1097" s="489"/>
      <c r="D1097" s="489"/>
      <c r="E1097" s="487"/>
      <c r="F1097" s="312" t="str">
        <f t="shared" si="39"/>
        <v>否</v>
      </c>
      <c r="G1097" s="174" t="str">
        <f t="shared" si="40"/>
        <v>项</v>
      </c>
    </row>
    <row r="1098" ht="36" customHeight="1" spans="1:7">
      <c r="A1098" s="488" t="s">
        <v>1997</v>
      </c>
      <c r="B1098" s="343" t="s">
        <v>1998</v>
      </c>
      <c r="C1098" s="489"/>
      <c r="D1098" s="489"/>
      <c r="E1098" s="487"/>
      <c r="F1098" s="312" t="str">
        <f t="shared" si="39"/>
        <v>否</v>
      </c>
      <c r="G1098" s="174" t="str">
        <f t="shared" si="40"/>
        <v>项</v>
      </c>
    </row>
    <row r="1099" ht="36" customHeight="1" spans="1:7">
      <c r="A1099" s="488" t="s">
        <v>1999</v>
      </c>
      <c r="B1099" s="343" t="s">
        <v>2000</v>
      </c>
      <c r="C1099" s="489"/>
      <c r="D1099" s="489"/>
      <c r="E1099" s="487"/>
      <c r="F1099" s="312" t="str">
        <f t="shared" si="39"/>
        <v>否</v>
      </c>
      <c r="G1099" s="174" t="str">
        <f t="shared" si="40"/>
        <v>项</v>
      </c>
    </row>
    <row r="1100" ht="36" customHeight="1" spans="1:7">
      <c r="A1100" s="488" t="s">
        <v>2001</v>
      </c>
      <c r="B1100" s="343" t="s">
        <v>161</v>
      </c>
      <c r="C1100" s="489"/>
      <c r="D1100" s="489"/>
      <c r="E1100" s="487"/>
      <c r="F1100" s="312" t="str">
        <f t="shared" si="39"/>
        <v>否</v>
      </c>
      <c r="G1100" s="174" t="str">
        <f t="shared" si="40"/>
        <v>项</v>
      </c>
    </row>
    <row r="1101" ht="36" customHeight="1" spans="1:7">
      <c r="A1101" s="488" t="s">
        <v>2002</v>
      </c>
      <c r="B1101" s="343" t="s">
        <v>2003</v>
      </c>
      <c r="C1101" s="489"/>
      <c r="D1101" s="489">
        <v>100</v>
      </c>
      <c r="E1101" s="487"/>
      <c r="F1101" s="312" t="str">
        <f t="shared" si="39"/>
        <v>是</v>
      </c>
      <c r="G1101" s="174" t="str">
        <f t="shared" si="40"/>
        <v>项</v>
      </c>
    </row>
    <row r="1102" ht="36" customHeight="1" spans="1:7">
      <c r="A1102" s="485" t="s">
        <v>2004</v>
      </c>
      <c r="B1102" s="339" t="s">
        <v>2005</v>
      </c>
      <c r="C1102" s="486">
        <v>3</v>
      </c>
      <c r="D1102" s="486"/>
      <c r="E1102" s="487">
        <f>(D1102-C1102)/C1102</f>
        <v>-1</v>
      </c>
      <c r="F1102" s="312" t="str">
        <f t="shared" si="39"/>
        <v>是</v>
      </c>
      <c r="G1102" s="174" t="str">
        <f t="shared" si="40"/>
        <v>款</v>
      </c>
    </row>
    <row r="1103" ht="36" customHeight="1" spans="1:7">
      <c r="A1103" s="488" t="s">
        <v>2006</v>
      </c>
      <c r="B1103" s="343" t="s">
        <v>143</v>
      </c>
      <c r="C1103" s="489"/>
      <c r="D1103" s="489"/>
      <c r="E1103" s="487"/>
      <c r="F1103" s="312" t="str">
        <f t="shared" si="39"/>
        <v>否</v>
      </c>
      <c r="G1103" s="174" t="str">
        <f t="shared" si="40"/>
        <v>项</v>
      </c>
    </row>
    <row r="1104" ht="36" customHeight="1" spans="1:7">
      <c r="A1104" s="488" t="s">
        <v>2007</v>
      </c>
      <c r="B1104" s="343" t="s">
        <v>145</v>
      </c>
      <c r="C1104" s="489">
        <v>1</v>
      </c>
      <c r="D1104" s="489"/>
      <c r="E1104" s="490">
        <f>(D1104-C1104)/C1104</f>
        <v>-1</v>
      </c>
      <c r="F1104" s="312" t="str">
        <f t="shared" si="39"/>
        <v>是</v>
      </c>
      <c r="G1104" s="174" t="str">
        <f t="shared" si="40"/>
        <v>项</v>
      </c>
    </row>
    <row r="1105" ht="36" customHeight="1" spans="1:7">
      <c r="A1105" s="488" t="s">
        <v>2008</v>
      </c>
      <c r="B1105" s="343" t="s">
        <v>147</v>
      </c>
      <c r="C1105" s="489"/>
      <c r="D1105" s="489"/>
      <c r="E1105" s="487"/>
      <c r="F1105" s="312" t="str">
        <f t="shared" si="39"/>
        <v>否</v>
      </c>
      <c r="G1105" s="174" t="str">
        <f t="shared" si="40"/>
        <v>项</v>
      </c>
    </row>
    <row r="1106" ht="36" customHeight="1" spans="1:7">
      <c r="A1106" s="488" t="s">
        <v>2009</v>
      </c>
      <c r="B1106" s="343" t="s">
        <v>2010</v>
      </c>
      <c r="C1106" s="489"/>
      <c r="D1106" s="489"/>
      <c r="E1106" s="487"/>
      <c r="F1106" s="312" t="str">
        <f t="shared" si="39"/>
        <v>否</v>
      </c>
      <c r="G1106" s="174" t="str">
        <f t="shared" si="40"/>
        <v>项</v>
      </c>
    </row>
    <row r="1107" ht="36" customHeight="1" spans="1:7">
      <c r="A1107" s="488" t="s">
        <v>2011</v>
      </c>
      <c r="B1107" s="343" t="s">
        <v>2012</v>
      </c>
      <c r="C1107" s="489">
        <v>2</v>
      </c>
      <c r="D1107" s="489"/>
      <c r="E1107" s="490">
        <f>(D1107-C1107)/C1107</f>
        <v>-1</v>
      </c>
      <c r="F1107" s="312" t="str">
        <f t="shared" si="39"/>
        <v>是</v>
      </c>
      <c r="G1107" s="174" t="str">
        <f t="shared" si="40"/>
        <v>项</v>
      </c>
    </row>
    <row r="1108" ht="36" customHeight="1" spans="1:7">
      <c r="A1108" s="485" t="s">
        <v>2013</v>
      </c>
      <c r="B1108" s="339" t="s">
        <v>2014</v>
      </c>
      <c r="C1108" s="486"/>
      <c r="D1108" s="486"/>
      <c r="E1108" s="487"/>
      <c r="F1108" s="312" t="str">
        <f t="shared" si="39"/>
        <v>否</v>
      </c>
      <c r="G1108" s="174" t="str">
        <f t="shared" si="40"/>
        <v>款</v>
      </c>
    </row>
    <row r="1109" ht="36" customHeight="1" spans="1:7">
      <c r="A1109" s="488" t="s">
        <v>2015</v>
      </c>
      <c r="B1109" s="343" t="s">
        <v>2016</v>
      </c>
      <c r="C1109" s="489"/>
      <c r="D1109" s="489"/>
      <c r="E1109" s="487"/>
      <c r="F1109" s="312" t="str">
        <f t="shared" si="39"/>
        <v>否</v>
      </c>
      <c r="G1109" s="174" t="str">
        <f t="shared" si="40"/>
        <v>项</v>
      </c>
    </row>
    <row r="1110" ht="36" customHeight="1" spans="1:7">
      <c r="A1110" s="488" t="s">
        <v>2017</v>
      </c>
      <c r="B1110" s="343" t="s">
        <v>2018</v>
      </c>
      <c r="C1110" s="489"/>
      <c r="D1110" s="489"/>
      <c r="E1110" s="487"/>
      <c r="F1110" s="312" t="str">
        <f t="shared" si="39"/>
        <v>否</v>
      </c>
      <c r="G1110" s="174" t="str">
        <f t="shared" si="40"/>
        <v>项</v>
      </c>
    </row>
    <row r="1111" ht="36" customHeight="1" spans="1:8">
      <c r="A1111" s="493" t="s">
        <v>2019</v>
      </c>
      <c r="B1111" s="494" t="s">
        <v>525</v>
      </c>
      <c r="C1111" s="495"/>
      <c r="D1111" s="495"/>
      <c r="E1111" s="487"/>
      <c r="F1111" s="312" t="str">
        <f t="shared" si="39"/>
        <v>否</v>
      </c>
      <c r="G1111" s="174" t="str">
        <f t="shared" si="40"/>
        <v>项</v>
      </c>
      <c r="H1111" s="496"/>
    </row>
    <row r="1112" ht="36" customHeight="1" spans="1:7">
      <c r="A1112" s="485" t="s">
        <v>101</v>
      </c>
      <c r="B1112" s="339" t="s">
        <v>102</v>
      </c>
      <c r="C1112" s="486">
        <f>C1113+C1120+C1130+C1136</f>
        <v>42</v>
      </c>
      <c r="D1112" s="486">
        <f>D1113+D1120+D1130+D1136</f>
        <v>40</v>
      </c>
      <c r="E1112" s="487">
        <f>(D1112-C1112)/C1112</f>
        <v>-0.0476190476190476</v>
      </c>
      <c r="F1112" s="312" t="str">
        <f t="shared" si="39"/>
        <v>是</v>
      </c>
      <c r="G1112" s="174" t="str">
        <f t="shared" si="40"/>
        <v>类</v>
      </c>
    </row>
    <row r="1113" ht="36" customHeight="1" spans="1:7">
      <c r="A1113" s="485" t="s">
        <v>2020</v>
      </c>
      <c r="B1113" s="339" t="s">
        <v>2021</v>
      </c>
      <c r="C1113" s="486">
        <v>42</v>
      </c>
      <c r="D1113" s="486">
        <v>20</v>
      </c>
      <c r="E1113" s="487">
        <f>(D1113-C1113)/C1113</f>
        <v>-0.523809523809524</v>
      </c>
      <c r="F1113" s="312" t="str">
        <f t="shared" si="39"/>
        <v>是</v>
      </c>
      <c r="G1113" s="174" t="str">
        <f t="shared" si="40"/>
        <v>款</v>
      </c>
    </row>
    <row r="1114" s="452" customFormat="1" ht="36" customHeight="1" spans="1:7">
      <c r="A1114" s="497" t="s">
        <v>2022</v>
      </c>
      <c r="B1114" s="504" t="s">
        <v>143</v>
      </c>
      <c r="C1114" s="505"/>
      <c r="D1114" s="505"/>
      <c r="E1114" s="487"/>
      <c r="F1114" s="312" t="str">
        <f t="shared" si="39"/>
        <v>否</v>
      </c>
      <c r="G1114" s="452" t="str">
        <f t="shared" si="40"/>
        <v>项</v>
      </c>
    </row>
    <row r="1115" s="452" customFormat="1" ht="36" customHeight="1" spans="1:7">
      <c r="A1115" s="497" t="s">
        <v>2023</v>
      </c>
      <c r="B1115" s="504" t="s">
        <v>145</v>
      </c>
      <c r="C1115" s="505">
        <v>42</v>
      </c>
      <c r="D1115" s="505">
        <v>20</v>
      </c>
      <c r="E1115" s="490">
        <f>(D1115-C1115)/C1115</f>
        <v>-0.523809523809524</v>
      </c>
      <c r="F1115" s="312" t="str">
        <f t="shared" si="39"/>
        <v>是</v>
      </c>
      <c r="G1115" s="452" t="str">
        <f t="shared" si="40"/>
        <v>项</v>
      </c>
    </row>
    <row r="1116" ht="36" customHeight="1" spans="1:7">
      <c r="A1116" s="488" t="s">
        <v>2024</v>
      </c>
      <c r="B1116" s="343" t="s">
        <v>147</v>
      </c>
      <c r="C1116" s="489"/>
      <c r="D1116" s="489"/>
      <c r="E1116" s="487"/>
      <c r="F1116" s="312" t="str">
        <f t="shared" si="39"/>
        <v>否</v>
      </c>
      <c r="G1116" s="174" t="str">
        <f t="shared" si="40"/>
        <v>项</v>
      </c>
    </row>
    <row r="1117" ht="36" customHeight="1" spans="1:7">
      <c r="A1117" s="488" t="s">
        <v>2025</v>
      </c>
      <c r="B1117" s="343" t="s">
        <v>2026</v>
      </c>
      <c r="C1117" s="489"/>
      <c r="D1117" s="489"/>
      <c r="E1117" s="487"/>
      <c r="F1117" s="312" t="str">
        <f t="shared" si="39"/>
        <v>否</v>
      </c>
      <c r="G1117" s="174" t="str">
        <f t="shared" si="40"/>
        <v>项</v>
      </c>
    </row>
    <row r="1118" ht="36" customHeight="1" spans="1:7">
      <c r="A1118" s="488" t="s">
        <v>2027</v>
      </c>
      <c r="B1118" s="343" t="s">
        <v>161</v>
      </c>
      <c r="C1118" s="489"/>
      <c r="D1118" s="489"/>
      <c r="E1118" s="487"/>
      <c r="F1118" s="312" t="str">
        <f t="shared" si="39"/>
        <v>否</v>
      </c>
      <c r="G1118" s="174" t="str">
        <f t="shared" si="40"/>
        <v>项</v>
      </c>
    </row>
    <row r="1119" ht="36" customHeight="1" spans="1:7">
      <c r="A1119" s="488" t="s">
        <v>2028</v>
      </c>
      <c r="B1119" s="343" t="s">
        <v>2029</v>
      </c>
      <c r="C1119" s="489"/>
      <c r="D1119" s="489"/>
      <c r="E1119" s="487"/>
      <c r="F1119" s="312" t="str">
        <f t="shared" si="39"/>
        <v>否</v>
      </c>
      <c r="G1119" s="174" t="str">
        <f t="shared" si="40"/>
        <v>项</v>
      </c>
    </row>
    <row r="1120" ht="36" customHeight="1" spans="1:7">
      <c r="A1120" s="348">
        <v>21702</v>
      </c>
      <c r="B1120" s="513" t="s">
        <v>2030</v>
      </c>
      <c r="C1120" s="486"/>
      <c r="D1120" s="486">
        <v>20</v>
      </c>
      <c r="E1120" s="487"/>
      <c r="F1120" s="312" t="str">
        <f t="shared" si="39"/>
        <v>是</v>
      </c>
      <c r="G1120" s="174" t="str">
        <f t="shared" si="40"/>
        <v>款</v>
      </c>
    </row>
    <row r="1121" ht="36" customHeight="1" spans="1:7">
      <c r="A1121" s="514">
        <v>2170201</v>
      </c>
      <c r="B1121" s="515" t="s">
        <v>2031</v>
      </c>
      <c r="C1121" s="489"/>
      <c r="D1121" s="489"/>
      <c r="E1121" s="487"/>
      <c r="F1121" s="312" t="str">
        <f t="shared" si="39"/>
        <v>否</v>
      </c>
      <c r="G1121" s="174" t="str">
        <f t="shared" si="40"/>
        <v>项</v>
      </c>
    </row>
    <row r="1122" ht="36" customHeight="1" spans="1:7">
      <c r="A1122" s="514">
        <v>2170202</v>
      </c>
      <c r="B1122" s="515" t="s">
        <v>2032</v>
      </c>
      <c r="C1122" s="489"/>
      <c r="D1122" s="489">
        <v>20</v>
      </c>
      <c r="E1122" s="487"/>
      <c r="F1122" s="312" t="str">
        <f t="shared" si="39"/>
        <v>是</v>
      </c>
      <c r="G1122" s="174" t="str">
        <f t="shared" si="40"/>
        <v>项</v>
      </c>
    </row>
    <row r="1123" ht="36" customHeight="1" spans="1:7">
      <c r="A1123" s="514">
        <v>2170203</v>
      </c>
      <c r="B1123" s="515" t="s">
        <v>2033</v>
      </c>
      <c r="C1123" s="489"/>
      <c r="D1123" s="489"/>
      <c r="E1123" s="487"/>
      <c r="F1123" s="312" t="str">
        <f t="shared" si="39"/>
        <v>否</v>
      </c>
      <c r="G1123" s="174" t="str">
        <f t="shared" si="40"/>
        <v>项</v>
      </c>
    </row>
    <row r="1124" ht="36" customHeight="1" spans="1:7">
      <c r="A1124" s="514">
        <v>2170204</v>
      </c>
      <c r="B1124" s="515" t="s">
        <v>2034</v>
      </c>
      <c r="C1124" s="489"/>
      <c r="D1124" s="489"/>
      <c r="E1124" s="487"/>
      <c r="F1124" s="312" t="str">
        <f t="shared" si="39"/>
        <v>否</v>
      </c>
      <c r="G1124" s="174" t="str">
        <f t="shared" si="40"/>
        <v>项</v>
      </c>
    </row>
    <row r="1125" ht="36" customHeight="1" spans="1:7">
      <c r="A1125" s="514">
        <v>2170205</v>
      </c>
      <c r="B1125" s="515" t="s">
        <v>2035</v>
      </c>
      <c r="C1125" s="489"/>
      <c r="D1125" s="489"/>
      <c r="E1125" s="487"/>
      <c r="F1125" s="312" t="str">
        <f t="shared" si="39"/>
        <v>否</v>
      </c>
      <c r="G1125" s="174" t="str">
        <f t="shared" si="40"/>
        <v>项</v>
      </c>
    </row>
    <row r="1126" ht="36" customHeight="1" spans="1:7">
      <c r="A1126" s="514">
        <v>2170206</v>
      </c>
      <c r="B1126" s="515" t="s">
        <v>2036</v>
      </c>
      <c r="C1126" s="489"/>
      <c r="D1126" s="489"/>
      <c r="E1126" s="487"/>
      <c r="F1126" s="312" t="str">
        <f t="shared" si="39"/>
        <v>否</v>
      </c>
      <c r="G1126" s="174" t="str">
        <f t="shared" si="40"/>
        <v>项</v>
      </c>
    </row>
    <row r="1127" ht="36" customHeight="1" spans="1:7">
      <c r="A1127" s="514">
        <v>2170207</v>
      </c>
      <c r="B1127" s="515" t="s">
        <v>2037</v>
      </c>
      <c r="C1127" s="489"/>
      <c r="D1127" s="489"/>
      <c r="E1127" s="487"/>
      <c r="F1127" s="312" t="str">
        <f t="shared" si="39"/>
        <v>否</v>
      </c>
      <c r="G1127" s="174" t="str">
        <f t="shared" si="40"/>
        <v>项</v>
      </c>
    </row>
    <row r="1128" ht="36" customHeight="1" spans="1:7">
      <c r="A1128" s="514">
        <v>2170208</v>
      </c>
      <c r="B1128" s="515" t="s">
        <v>2038</v>
      </c>
      <c r="C1128" s="489"/>
      <c r="D1128" s="489"/>
      <c r="E1128" s="487"/>
      <c r="F1128" s="312" t="str">
        <f t="shared" si="39"/>
        <v>否</v>
      </c>
      <c r="G1128" s="174" t="str">
        <f t="shared" si="40"/>
        <v>项</v>
      </c>
    </row>
    <row r="1129" ht="36" customHeight="1" spans="1:7">
      <c r="A1129" s="514">
        <v>2170299</v>
      </c>
      <c r="B1129" s="515" t="s">
        <v>2039</v>
      </c>
      <c r="C1129" s="489"/>
      <c r="D1129" s="489"/>
      <c r="E1129" s="487"/>
      <c r="F1129" s="312" t="str">
        <f t="shared" si="39"/>
        <v>否</v>
      </c>
      <c r="G1129" s="174" t="str">
        <f t="shared" si="40"/>
        <v>项</v>
      </c>
    </row>
    <row r="1130" ht="36" customHeight="1" spans="1:7">
      <c r="A1130" s="485" t="s">
        <v>2040</v>
      </c>
      <c r="B1130" s="339" t="s">
        <v>2041</v>
      </c>
      <c r="C1130" s="486"/>
      <c r="D1130" s="486"/>
      <c r="E1130" s="487"/>
      <c r="F1130" s="312" t="str">
        <f t="shared" si="39"/>
        <v>否</v>
      </c>
      <c r="G1130" s="174" t="str">
        <f t="shared" si="40"/>
        <v>款</v>
      </c>
    </row>
    <row r="1131" ht="36" customHeight="1" spans="1:7">
      <c r="A1131" s="488" t="s">
        <v>2042</v>
      </c>
      <c r="B1131" s="343" t="s">
        <v>2043</v>
      </c>
      <c r="C1131" s="489"/>
      <c r="D1131" s="489"/>
      <c r="E1131" s="487"/>
      <c r="F1131" s="312" t="str">
        <f t="shared" si="39"/>
        <v>否</v>
      </c>
      <c r="G1131" s="174" t="str">
        <f t="shared" si="40"/>
        <v>项</v>
      </c>
    </row>
    <row r="1132" ht="36" customHeight="1" spans="1:7">
      <c r="A1132" s="488" t="s">
        <v>2044</v>
      </c>
      <c r="B1132" s="343" t="s">
        <v>2045</v>
      </c>
      <c r="C1132" s="489"/>
      <c r="D1132" s="489"/>
      <c r="E1132" s="487"/>
      <c r="F1132" s="312" t="str">
        <f t="shared" si="39"/>
        <v>否</v>
      </c>
      <c r="G1132" s="174" t="str">
        <f t="shared" si="40"/>
        <v>项</v>
      </c>
    </row>
    <row r="1133" ht="36" customHeight="1" spans="1:7">
      <c r="A1133" s="488" t="s">
        <v>2046</v>
      </c>
      <c r="B1133" s="343" t="s">
        <v>2047</v>
      </c>
      <c r="C1133" s="489"/>
      <c r="D1133" s="489"/>
      <c r="E1133" s="487"/>
      <c r="F1133" s="312" t="str">
        <f t="shared" si="39"/>
        <v>否</v>
      </c>
      <c r="G1133" s="174" t="str">
        <f t="shared" si="40"/>
        <v>项</v>
      </c>
    </row>
    <row r="1134" ht="36" customHeight="1" spans="1:7">
      <c r="A1134" s="488" t="s">
        <v>2048</v>
      </c>
      <c r="B1134" s="343" t="s">
        <v>2049</v>
      </c>
      <c r="C1134" s="489"/>
      <c r="D1134" s="489"/>
      <c r="E1134" s="487"/>
      <c r="F1134" s="312" t="str">
        <f t="shared" si="39"/>
        <v>否</v>
      </c>
      <c r="G1134" s="174" t="str">
        <f t="shared" si="40"/>
        <v>项</v>
      </c>
    </row>
    <row r="1135" ht="36" customHeight="1" spans="1:7">
      <c r="A1135" s="488" t="s">
        <v>2050</v>
      </c>
      <c r="B1135" s="343" t="s">
        <v>2051</v>
      </c>
      <c r="C1135" s="489"/>
      <c r="D1135" s="489"/>
      <c r="E1135" s="487"/>
      <c r="F1135" s="312" t="str">
        <f t="shared" si="39"/>
        <v>否</v>
      </c>
      <c r="G1135" s="174" t="str">
        <f t="shared" si="40"/>
        <v>项</v>
      </c>
    </row>
    <row r="1136" ht="36" customHeight="1" spans="1:7">
      <c r="A1136" s="485" t="s">
        <v>2052</v>
      </c>
      <c r="B1136" s="339" t="s">
        <v>2053</v>
      </c>
      <c r="C1136" s="486"/>
      <c r="D1136" s="486"/>
      <c r="E1136" s="487"/>
      <c r="F1136" s="312" t="str">
        <f t="shared" si="39"/>
        <v>否</v>
      </c>
      <c r="G1136" s="174" t="str">
        <f t="shared" si="40"/>
        <v>款</v>
      </c>
    </row>
    <row r="1137" ht="36" customHeight="1" spans="1:7">
      <c r="A1137" s="345">
        <v>2179902</v>
      </c>
      <c r="B1137" s="343" t="s">
        <v>2054</v>
      </c>
      <c r="C1137" s="489"/>
      <c r="D1137" s="489"/>
      <c r="E1137" s="487"/>
      <c r="F1137" s="312" t="str">
        <f t="shared" si="39"/>
        <v>否</v>
      </c>
      <c r="G1137" s="174" t="str">
        <f t="shared" si="40"/>
        <v>项</v>
      </c>
    </row>
    <row r="1138" ht="36" customHeight="1" spans="1:7">
      <c r="A1138" s="345">
        <v>2179999</v>
      </c>
      <c r="B1138" s="343" t="s">
        <v>2051</v>
      </c>
      <c r="C1138" s="489"/>
      <c r="D1138" s="489"/>
      <c r="E1138" s="487"/>
      <c r="F1138" s="312" t="str">
        <f t="shared" si="39"/>
        <v>否</v>
      </c>
      <c r="G1138" s="174" t="str">
        <f t="shared" si="40"/>
        <v>项</v>
      </c>
    </row>
    <row r="1139" ht="36" customHeight="1" spans="1:8">
      <c r="A1139" s="348" t="s">
        <v>2055</v>
      </c>
      <c r="B1139" s="494" t="s">
        <v>525</v>
      </c>
      <c r="C1139" s="486"/>
      <c r="D1139" s="486"/>
      <c r="E1139" s="487"/>
      <c r="F1139" s="312" t="str">
        <f t="shared" si="39"/>
        <v>否</v>
      </c>
      <c r="G1139" s="174" t="str">
        <f t="shared" si="40"/>
        <v>项</v>
      </c>
      <c r="H1139" s="496"/>
    </row>
    <row r="1140" ht="36" customHeight="1" spans="1:7">
      <c r="A1140" s="485" t="s">
        <v>103</v>
      </c>
      <c r="B1140" s="339" t="s">
        <v>104</v>
      </c>
      <c r="C1140" s="486"/>
      <c r="D1140" s="486"/>
      <c r="E1140" s="487"/>
      <c r="F1140" s="312" t="str">
        <f t="shared" si="39"/>
        <v>是</v>
      </c>
      <c r="G1140" s="174" t="str">
        <f t="shared" si="40"/>
        <v>类</v>
      </c>
    </row>
    <row r="1141" ht="36" customHeight="1" spans="1:7">
      <c r="A1141" s="485" t="s">
        <v>2056</v>
      </c>
      <c r="B1141" s="339" t="s">
        <v>2057</v>
      </c>
      <c r="C1141" s="486"/>
      <c r="D1141" s="486"/>
      <c r="E1141" s="487"/>
      <c r="F1141" s="312" t="str">
        <f t="shared" si="39"/>
        <v>否</v>
      </c>
      <c r="G1141" s="174" t="str">
        <f t="shared" si="40"/>
        <v>款</v>
      </c>
    </row>
    <row r="1142" ht="36" customHeight="1" spans="1:7">
      <c r="A1142" s="485" t="s">
        <v>2058</v>
      </c>
      <c r="B1142" s="339" t="s">
        <v>2059</v>
      </c>
      <c r="C1142" s="486"/>
      <c r="D1142" s="486"/>
      <c r="E1142" s="487"/>
      <c r="F1142" s="312" t="str">
        <f t="shared" si="39"/>
        <v>否</v>
      </c>
      <c r="G1142" s="174" t="str">
        <f t="shared" si="40"/>
        <v>款</v>
      </c>
    </row>
    <row r="1143" ht="36" customHeight="1" spans="1:7">
      <c r="A1143" s="485" t="s">
        <v>2060</v>
      </c>
      <c r="B1143" s="339" t="s">
        <v>2061</v>
      </c>
      <c r="C1143" s="486"/>
      <c r="D1143" s="486"/>
      <c r="E1143" s="487"/>
      <c r="F1143" s="312" t="str">
        <f t="shared" si="39"/>
        <v>否</v>
      </c>
      <c r="G1143" s="174" t="str">
        <f t="shared" si="40"/>
        <v>款</v>
      </c>
    </row>
    <row r="1144" ht="36" customHeight="1" spans="1:7">
      <c r="A1144" s="485" t="s">
        <v>2062</v>
      </c>
      <c r="B1144" s="339" t="s">
        <v>2063</v>
      </c>
      <c r="C1144" s="486"/>
      <c r="D1144" s="486"/>
      <c r="E1144" s="487"/>
      <c r="F1144" s="312" t="str">
        <f t="shared" si="39"/>
        <v>否</v>
      </c>
      <c r="G1144" s="174" t="str">
        <f t="shared" si="40"/>
        <v>款</v>
      </c>
    </row>
    <row r="1145" ht="36" customHeight="1" spans="1:7">
      <c r="A1145" s="485" t="s">
        <v>2064</v>
      </c>
      <c r="B1145" s="339" t="s">
        <v>2065</v>
      </c>
      <c r="C1145" s="486"/>
      <c r="D1145" s="486"/>
      <c r="E1145" s="487"/>
      <c r="F1145" s="312" t="str">
        <f t="shared" si="39"/>
        <v>否</v>
      </c>
      <c r="G1145" s="174" t="str">
        <f t="shared" si="40"/>
        <v>款</v>
      </c>
    </row>
    <row r="1146" ht="36" customHeight="1" spans="1:7">
      <c r="A1146" s="485" t="s">
        <v>2066</v>
      </c>
      <c r="B1146" s="339" t="s">
        <v>2067</v>
      </c>
      <c r="C1146" s="486"/>
      <c r="D1146" s="486"/>
      <c r="E1146" s="487"/>
      <c r="F1146" s="312" t="str">
        <f t="shared" si="39"/>
        <v>否</v>
      </c>
      <c r="G1146" s="174" t="str">
        <f t="shared" si="40"/>
        <v>款</v>
      </c>
    </row>
    <row r="1147" ht="36" customHeight="1" spans="1:7">
      <c r="A1147" s="485" t="s">
        <v>2068</v>
      </c>
      <c r="B1147" s="339" t="s">
        <v>2069</v>
      </c>
      <c r="C1147" s="486"/>
      <c r="D1147" s="486"/>
      <c r="E1147" s="487"/>
      <c r="F1147" s="312" t="str">
        <f t="shared" si="39"/>
        <v>否</v>
      </c>
      <c r="G1147" s="174" t="str">
        <f t="shared" si="40"/>
        <v>款</v>
      </c>
    </row>
    <row r="1148" ht="36" customHeight="1" spans="1:7">
      <c r="A1148" s="485" t="s">
        <v>2070</v>
      </c>
      <c r="B1148" s="339" t="s">
        <v>2071</v>
      </c>
      <c r="C1148" s="486"/>
      <c r="D1148" s="486"/>
      <c r="E1148" s="487"/>
      <c r="F1148" s="312" t="str">
        <f t="shared" si="39"/>
        <v>否</v>
      </c>
      <c r="G1148" s="174" t="str">
        <f t="shared" si="40"/>
        <v>款</v>
      </c>
    </row>
    <row r="1149" ht="36" customHeight="1" spans="1:7">
      <c r="A1149" s="485" t="s">
        <v>2072</v>
      </c>
      <c r="B1149" s="339" t="s">
        <v>2073</v>
      </c>
      <c r="C1149" s="486"/>
      <c r="D1149" s="486"/>
      <c r="E1149" s="487"/>
      <c r="F1149" s="312" t="str">
        <f t="shared" si="39"/>
        <v>否</v>
      </c>
      <c r="G1149" s="174" t="str">
        <f t="shared" si="40"/>
        <v>款</v>
      </c>
    </row>
    <row r="1150" ht="36" customHeight="1" spans="1:7">
      <c r="A1150" s="485" t="s">
        <v>105</v>
      </c>
      <c r="B1150" s="339" t="s">
        <v>106</v>
      </c>
      <c r="C1150" s="486">
        <f>C1151+C1178+C1193</f>
        <v>473</v>
      </c>
      <c r="D1150" s="486">
        <f>D1151+D1178+D1193</f>
        <v>1580</v>
      </c>
      <c r="E1150" s="487">
        <f>(D1150-C1150)/C1150</f>
        <v>2.34038054968288</v>
      </c>
      <c r="F1150" s="312" t="str">
        <f t="shared" si="39"/>
        <v>是</v>
      </c>
      <c r="G1150" s="174" t="str">
        <f t="shared" si="40"/>
        <v>类</v>
      </c>
    </row>
    <row r="1151" ht="36" customHeight="1" spans="1:7">
      <c r="A1151" s="485" t="s">
        <v>2074</v>
      </c>
      <c r="B1151" s="339" t="s">
        <v>2075</v>
      </c>
      <c r="C1151" s="486">
        <v>473</v>
      </c>
      <c r="D1151" s="486">
        <v>1580</v>
      </c>
      <c r="E1151" s="487">
        <f>(D1151-C1151)/C1151</f>
        <v>2.34038054968288</v>
      </c>
      <c r="F1151" s="312" t="str">
        <f t="shared" ref="F1151:F1214" si="41">IF(LEN(A1151)=3,"是",IF(B1151&lt;&gt;"",IF(SUM(C1151:D1151)&lt;&gt;0,"是","否"),"是"))</f>
        <v>是</v>
      </c>
      <c r="G1151" s="174" t="str">
        <f t="shared" ref="G1151:G1214" si="42">IF(LEN(A1151)=3,"类",IF(LEN(A1151)=5,"款","项"))</f>
        <v>款</v>
      </c>
    </row>
    <row r="1152" ht="36" customHeight="1" spans="1:7">
      <c r="A1152" s="488" t="s">
        <v>2076</v>
      </c>
      <c r="B1152" s="343" t="s">
        <v>143</v>
      </c>
      <c r="C1152" s="489">
        <v>200</v>
      </c>
      <c r="D1152" s="489">
        <v>360</v>
      </c>
      <c r="E1152" s="490">
        <f>(D1152-C1152)/C1152</f>
        <v>0.8</v>
      </c>
      <c r="F1152" s="312" t="str">
        <f t="shared" si="41"/>
        <v>是</v>
      </c>
      <c r="G1152" s="174" t="str">
        <f t="shared" si="42"/>
        <v>项</v>
      </c>
    </row>
    <row r="1153" ht="36" customHeight="1" spans="1:7">
      <c r="A1153" s="488" t="s">
        <v>2077</v>
      </c>
      <c r="B1153" s="343" t="s">
        <v>145</v>
      </c>
      <c r="C1153" s="489">
        <v>118</v>
      </c>
      <c r="D1153" s="489">
        <v>1083</v>
      </c>
      <c r="E1153" s="490">
        <f>(D1153-C1153)/C1153</f>
        <v>8.17796610169492</v>
      </c>
      <c r="F1153" s="312" t="str">
        <f t="shared" si="41"/>
        <v>是</v>
      </c>
      <c r="G1153" s="174" t="str">
        <f t="shared" si="42"/>
        <v>项</v>
      </c>
    </row>
    <row r="1154" ht="36" customHeight="1" spans="1:7">
      <c r="A1154" s="488" t="s">
        <v>2078</v>
      </c>
      <c r="B1154" s="343" t="s">
        <v>147</v>
      </c>
      <c r="C1154" s="489"/>
      <c r="D1154" s="489"/>
      <c r="E1154" s="487"/>
      <c r="F1154" s="312" t="str">
        <f t="shared" si="41"/>
        <v>否</v>
      </c>
      <c r="G1154" s="174" t="str">
        <f t="shared" si="42"/>
        <v>项</v>
      </c>
    </row>
    <row r="1155" ht="36" customHeight="1" spans="1:7">
      <c r="A1155" s="488" t="s">
        <v>2079</v>
      </c>
      <c r="B1155" s="343" t="s">
        <v>2080</v>
      </c>
      <c r="C1155" s="489"/>
      <c r="D1155" s="489"/>
      <c r="E1155" s="487"/>
      <c r="F1155" s="312" t="str">
        <f t="shared" si="41"/>
        <v>否</v>
      </c>
      <c r="G1155" s="174" t="str">
        <f t="shared" si="42"/>
        <v>项</v>
      </c>
    </row>
    <row r="1156" ht="36" customHeight="1" spans="1:7">
      <c r="A1156" s="488" t="s">
        <v>2081</v>
      </c>
      <c r="B1156" s="343" t="s">
        <v>2082</v>
      </c>
      <c r="C1156" s="489">
        <v>71</v>
      </c>
      <c r="D1156" s="489">
        <v>65</v>
      </c>
      <c r="E1156" s="490">
        <f>(D1156-C1156)/C1156</f>
        <v>-0.0845070422535211</v>
      </c>
      <c r="F1156" s="312" t="str">
        <f t="shared" si="41"/>
        <v>是</v>
      </c>
      <c r="G1156" s="174" t="str">
        <f t="shared" si="42"/>
        <v>项</v>
      </c>
    </row>
    <row r="1157" ht="36" customHeight="1" spans="1:7">
      <c r="A1157" s="488" t="s">
        <v>2083</v>
      </c>
      <c r="B1157" s="343" t="s">
        <v>2084</v>
      </c>
      <c r="C1157" s="489"/>
      <c r="D1157" s="489"/>
      <c r="E1157" s="487"/>
      <c r="F1157" s="312" t="str">
        <f t="shared" si="41"/>
        <v>否</v>
      </c>
      <c r="G1157" s="174" t="str">
        <f t="shared" si="42"/>
        <v>项</v>
      </c>
    </row>
    <row r="1158" ht="36" customHeight="1" spans="1:7">
      <c r="A1158" s="488" t="s">
        <v>2085</v>
      </c>
      <c r="B1158" s="343" t="s">
        <v>2086</v>
      </c>
      <c r="C1158" s="489"/>
      <c r="D1158" s="489"/>
      <c r="E1158" s="487"/>
      <c r="F1158" s="312" t="str">
        <f t="shared" si="41"/>
        <v>否</v>
      </c>
      <c r="G1158" s="174" t="str">
        <f t="shared" si="42"/>
        <v>项</v>
      </c>
    </row>
    <row r="1159" ht="36" customHeight="1" spans="1:7">
      <c r="A1159" s="488" t="s">
        <v>2087</v>
      </c>
      <c r="B1159" s="343" t="s">
        <v>2088</v>
      </c>
      <c r="C1159" s="489"/>
      <c r="D1159" s="489"/>
      <c r="E1159" s="487"/>
      <c r="F1159" s="312" t="str">
        <f t="shared" si="41"/>
        <v>否</v>
      </c>
      <c r="G1159" s="174" t="str">
        <f t="shared" si="42"/>
        <v>项</v>
      </c>
    </row>
    <row r="1160" ht="36" customHeight="1" spans="1:7">
      <c r="A1160" s="488" t="s">
        <v>2089</v>
      </c>
      <c r="B1160" s="343" t="s">
        <v>2090</v>
      </c>
      <c r="C1160" s="489"/>
      <c r="D1160" s="489"/>
      <c r="E1160" s="490"/>
      <c r="F1160" s="312" t="str">
        <f t="shared" si="41"/>
        <v>否</v>
      </c>
      <c r="G1160" s="174" t="str">
        <f t="shared" si="42"/>
        <v>项</v>
      </c>
    </row>
    <row r="1161" ht="36" customHeight="1" spans="1:7">
      <c r="A1161" s="488" t="s">
        <v>2091</v>
      </c>
      <c r="B1161" s="343" t="s">
        <v>2092</v>
      </c>
      <c r="C1161" s="489"/>
      <c r="D1161" s="489"/>
      <c r="E1161" s="490"/>
      <c r="F1161" s="312" t="str">
        <f t="shared" si="41"/>
        <v>否</v>
      </c>
      <c r="G1161" s="174" t="str">
        <f t="shared" si="42"/>
        <v>项</v>
      </c>
    </row>
    <row r="1162" ht="36" customHeight="1" spans="1:7">
      <c r="A1162" s="488" t="s">
        <v>2093</v>
      </c>
      <c r="B1162" s="343" t="s">
        <v>2094</v>
      </c>
      <c r="C1162" s="489"/>
      <c r="D1162" s="489"/>
      <c r="E1162" s="490"/>
      <c r="F1162" s="312" t="str">
        <f t="shared" si="41"/>
        <v>否</v>
      </c>
      <c r="G1162" s="174" t="str">
        <f t="shared" si="42"/>
        <v>项</v>
      </c>
    </row>
    <row r="1163" ht="36" customHeight="1" spans="1:7">
      <c r="A1163" s="488" t="s">
        <v>2095</v>
      </c>
      <c r="B1163" s="343" t="s">
        <v>2096</v>
      </c>
      <c r="C1163" s="489"/>
      <c r="D1163" s="489"/>
      <c r="E1163" s="490"/>
      <c r="F1163" s="312" t="str">
        <f t="shared" si="41"/>
        <v>否</v>
      </c>
      <c r="G1163" s="174" t="str">
        <f t="shared" si="42"/>
        <v>项</v>
      </c>
    </row>
    <row r="1164" ht="36" customHeight="1" spans="1:7">
      <c r="A1164" s="488" t="s">
        <v>2097</v>
      </c>
      <c r="B1164" s="343" t="s">
        <v>2098</v>
      </c>
      <c r="C1164" s="489"/>
      <c r="D1164" s="489"/>
      <c r="E1164" s="490"/>
      <c r="F1164" s="312" t="str">
        <f t="shared" si="41"/>
        <v>否</v>
      </c>
      <c r="G1164" s="174" t="str">
        <f t="shared" si="42"/>
        <v>项</v>
      </c>
    </row>
    <row r="1165" ht="36" customHeight="1" spans="1:7">
      <c r="A1165" s="488" t="s">
        <v>2099</v>
      </c>
      <c r="B1165" s="343" t="s">
        <v>2100</v>
      </c>
      <c r="C1165" s="489"/>
      <c r="D1165" s="489"/>
      <c r="E1165" s="490"/>
      <c r="F1165" s="312" t="str">
        <f t="shared" si="41"/>
        <v>否</v>
      </c>
      <c r="G1165" s="174" t="str">
        <f t="shared" si="42"/>
        <v>项</v>
      </c>
    </row>
    <row r="1166" ht="36" customHeight="1" spans="1:7">
      <c r="A1166" s="488" t="s">
        <v>2101</v>
      </c>
      <c r="B1166" s="343" t="s">
        <v>2102</v>
      </c>
      <c r="C1166" s="489"/>
      <c r="D1166" s="489"/>
      <c r="E1166" s="490"/>
      <c r="F1166" s="312" t="str">
        <f t="shared" si="41"/>
        <v>否</v>
      </c>
      <c r="G1166" s="174" t="str">
        <f t="shared" si="42"/>
        <v>项</v>
      </c>
    </row>
    <row r="1167" ht="36" customHeight="1" spans="1:7">
      <c r="A1167" s="488" t="s">
        <v>2103</v>
      </c>
      <c r="B1167" s="343" t="s">
        <v>2104</v>
      </c>
      <c r="C1167" s="489"/>
      <c r="D1167" s="489"/>
      <c r="E1167" s="490"/>
      <c r="F1167" s="312" t="str">
        <f t="shared" si="41"/>
        <v>否</v>
      </c>
      <c r="G1167" s="174" t="str">
        <f t="shared" si="42"/>
        <v>项</v>
      </c>
    </row>
    <row r="1168" ht="36" customHeight="1" spans="1:7">
      <c r="A1168" s="488" t="s">
        <v>2105</v>
      </c>
      <c r="B1168" s="343" t="s">
        <v>2106</v>
      </c>
      <c r="C1168" s="489"/>
      <c r="D1168" s="489"/>
      <c r="E1168" s="490"/>
      <c r="F1168" s="312" t="str">
        <f t="shared" si="41"/>
        <v>否</v>
      </c>
      <c r="G1168" s="174" t="str">
        <f t="shared" si="42"/>
        <v>项</v>
      </c>
    </row>
    <row r="1169" ht="36" customHeight="1" spans="1:7">
      <c r="A1169" s="488" t="s">
        <v>2107</v>
      </c>
      <c r="B1169" s="343" t="s">
        <v>2108</v>
      </c>
      <c r="C1169" s="489"/>
      <c r="D1169" s="489"/>
      <c r="E1169" s="490"/>
      <c r="F1169" s="312" t="str">
        <f t="shared" si="41"/>
        <v>否</v>
      </c>
      <c r="G1169" s="174" t="str">
        <f t="shared" si="42"/>
        <v>项</v>
      </c>
    </row>
    <row r="1170" ht="36" customHeight="1" spans="1:7">
      <c r="A1170" s="488" t="s">
        <v>2109</v>
      </c>
      <c r="B1170" s="343" t="s">
        <v>2110</v>
      </c>
      <c r="C1170" s="489"/>
      <c r="D1170" s="489"/>
      <c r="E1170" s="490"/>
      <c r="F1170" s="312" t="str">
        <f t="shared" si="41"/>
        <v>否</v>
      </c>
      <c r="G1170" s="174" t="str">
        <f t="shared" si="42"/>
        <v>项</v>
      </c>
    </row>
    <row r="1171" ht="36" customHeight="1" spans="1:7">
      <c r="A1171" s="488" t="s">
        <v>2111</v>
      </c>
      <c r="B1171" s="343" t="s">
        <v>2112</v>
      </c>
      <c r="C1171" s="489"/>
      <c r="D1171" s="489"/>
      <c r="E1171" s="490"/>
      <c r="F1171" s="312" t="str">
        <f t="shared" si="41"/>
        <v>否</v>
      </c>
      <c r="G1171" s="174" t="str">
        <f t="shared" si="42"/>
        <v>项</v>
      </c>
    </row>
    <row r="1172" ht="36" customHeight="1" spans="1:7">
      <c r="A1172" s="488" t="s">
        <v>2113</v>
      </c>
      <c r="B1172" s="343" t="s">
        <v>2114</v>
      </c>
      <c r="C1172" s="489"/>
      <c r="D1172" s="489"/>
      <c r="E1172" s="490"/>
      <c r="F1172" s="312" t="str">
        <f t="shared" si="41"/>
        <v>否</v>
      </c>
      <c r="G1172" s="174" t="str">
        <f t="shared" si="42"/>
        <v>项</v>
      </c>
    </row>
    <row r="1173" ht="36" customHeight="1" spans="1:7">
      <c r="A1173" s="488" t="s">
        <v>2115</v>
      </c>
      <c r="B1173" s="343" t="s">
        <v>2116</v>
      </c>
      <c r="C1173" s="489"/>
      <c r="D1173" s="489"/>
      <c r="E1173" s="490"/>
      <c r="F1173" s="312" t="str">
        <f t="shared" si="41"/>
        <v>否</v>
      </c>
      <c r="G1173" s="174" t="str">
        <f t="shared" si="42"/>
        <v>项</v>
      </c>
    </row>
    <row r="1174" ht="36" customHeight="1" spans="1:7">
      <c r="A1174" s="488" t="s">
        <v>2117</v>
      </c>
      <c r="B1174" s="343" t="s">
        <v>2118</v>
      </c>
      <c r="C1174" s="489"/>
      <c r="D1174" s="489"/>
      <c r="E1174" s="490"/>
      <c r="F1174" s="312" t="str">
        <f t="shared" si="41"/>
        <v>否</v>
      </c>
      <c r="G1174" s="174" t="str">
        <f t="shared" si="42"/>
        <v>项</v>
      </c>
    </row>
    <row r="1175" ht="36" customHeight="1" spans="1:7">
      <c r="A1175" s="488" t="s">
        <v>2119</v>
      </c>
      <c r="B1175" s="343" t="s">
        <v>2120</v>
      </c>
      <c r="C1175" s="489"/>
      <c r="D1175" s="489"/>
      <c r="E1175" s="490"/>
      <c r="F1175" s="312" t="str">
        <f t="shared" si="41"/>
        <v>否</v>
      </c>
      <c r="G1175" s="174" t="str">
        <f t="shared" si="42"/>
        <v>项</v>
      </c>
    </row>
    <row r="1176" ht="36" customHeight="1" spans="1:7">
      <c r="A1176" s="488" t="s">
        <v>2121</v>
      </c>
      <c r="B1176" s="343" t="s">
        <v>161</v>
      </c>
      <c r="C1176" s="489">
        <v>84</v>
      </c>
      <c r="D1176" s="489">
        <v>72</v>
      </c>
      <c r="E1176" s="490">
        <f>(D1176-C1176)/C1176</f>
        <v>-0.142857142857143</v>
      </c>
      <c r="F1176" s="312" t="str">
        <f t="shared" si="41"/>
        <v>是</v>
      </c>
      <c r="G1176" s="174" t="str">
        <f t="shared" si="42"/>
        <v>项</v>
      </c>
    </row>
    <row r="1177" ht="36" customHeight="1" spans="1:7">
      <c r="A1177" s="488" t="s">
        <v>2122</v>
      </c>
      <c r="B1177" s="343" t="s">
        <v>2123</v>
      </c>
      <c r="C1177" s="489"/>
      <c r="D1177" s="489"/>
      <c r="E1177" s="490"/>
      <c r="F1177" s="312" t="str">
        <f t="shared" si="41"/>
        <v>否</v>
      </c>
      <c r="G1177" s="174" t="str">
        <f t="shared" si="42"/>
        <v>项</v>
      </c>
    </row>
    <row r="1178" ht="36" customHeight="1" spans="1:7">
      <c r="A1178" s="485" t="s">
        <v>2124</v>
      </c>
      <c r="B1178" s="339" t="s">
        <v>2125</v>
      </c>
      <c r="C1178" s="486"/>
      <c r="D1178" s="486"/>
      <c r="E1178" s="490"/>
      <c r="F1178" s="312" t="str">
        <f t="shared" si="41"/>
        <v>否</v>
      </c>
      <c r="G1178" s="174" t="str">
        <f t="shared" si="42"/>
        <v>款</v>
      </c>
    </row>
    <row r="1179" ht="36" customHeight="1" spans="1:7">
      <c r="A1179" s="488" t="s">
        <v>2126</v>
      </c>
      <c r="B1179" s="343" t="s">
        <v>143</v>
      </c>
      <c r="C1179" s="489"/>
      <c r="D1179" s="489"/>
      <c r="E1179" s="490"/>
      <c r="F1179" s="312" t="str">
        <f t="shared" si="41"/>
        <v>否</v>
      </c>
      <c r="G1179" s="174" t="str">
        <f t="shared" si="42"/>
        <v>项</v>
      </c>
    </row>
    <row r="1180" ht="36" customHeight="1" spans="1:7">
      <c r="A1180" s="488" t="s">
        <v>2127</v>
      </c>
      <c r="B1180" s="343" t="s">
        <v>145</v>
      </c>
      <c r="C1180" s="489"/>
      <c r="D1180" s="489"/>
      <c r="E1180" s="490"/>
      <c r="F1180" s="312" t="str">
        <f t="shared" si="41"/>
        <v>否</v>
      </c>
      <c r="G1180" s="174" t="str">
        <f t="shared" si="42"/>
        <v>项</v>
      </c>
    </row>
    <row r="1181" ht="36" customHeight="1" spans="1:7">
      <c r="A1181" s="488" t="s">
        <v>2128</v>
      </c>
      <c r="B1181" s="343" t="s">
        <v>147</v>
      </c>
      <c r="C1181" s="489"/>
      <c r="D1181" s="489"/>
      <c r="E1181" s="490"/>
      <c r="F1181" s="312" t="str">
        <f t="shared" si="41"/>
        <v>否</v>
      </c>
      <c r="G1181" s="174" t="str">
        <f t="shared" si="42"/>
        <v>项</v>
      </c>
    </row>
    <row r="1182" ht="36" customHeight="1" spans="1:7">
      <c r="A1182" s="488" t="s">
        <v>2129</v>
      </c>
      <c r="B1182" s="343" t="s">
        <v>2130</v>
      </c>
      <c r="C1182" s="489"/>
      <c r="D1182" s="489"/>
      <c r="E1182" s="490"/>
      <c r="F1182" s="312" t="str">
        <f t="shared" si="41"/>
        <v>否</v>
      </c>
      <c r="G1182" s="174" t="str">
        <f t="shared" si="42"/>
        <v>项</v>
      </c>
    </row>
    <row r="1183" ht="36" customHeight="1" spans="1:7">
      <c r="A1183" s="488" t="s">
        <v>2131</v>
      </c>
      <c r="B1183" s="343" t="s">
        <v>2132</v>
      </c>
      <c r="C1183" s="489"/>
      <c r="D1183" s="489"/>
      <c r="E1183" s="490"/>
      <c r="F1183" s="312" t="str">
        <f t="shared" si="41"/>
        <v>否</v>
      </c>
      <c r="G1183" s="174" t="str">
        <f t="shared" si="42"/>
        <v>项</v>
      </c>
    </row>
    <row r="1184" ht="36" customHeight="1" spans="1:7">
      <c r="A1184" s="488" t="s">
        <v>2133</v>
      </c>
      <c r="B1184" s="343" t="s">
        <v>2134</v>
      </c>
      <c r="C1184" s="489"/>
      <c r="D1184" s="489"/>
      <c r="E1184" s="490"/>
      <c r="F1184" s="312" t="str">
        <f t="shared" si="41"/>
        <v>否</v>
      </c>
      <c r="G1184" s="174" t="str">
        <f t="shared" si="42"/>
        <v>项</v>
      </c>
    </row>
    <row r="1185" ht="36" customHeight="1" spans="1:7">
      <c r="A1185" s="488" t="s">
        <v>2135</v>
      </c>
      <c r="B1185" s="343" t="s">
        <v>2136</v>
      </c>
      <c r="C1185" s="489"/>
      <c r="D1185" s="489"/>
      <c r="E1185" s="490"/>
      <c r="F1185" s="312" t="str">
        <f t="shared" si="41"/>
        <v>否</v>
      </c>
      <c r="G1185" s="174" t="str">
        <f t="shared" si="42"/>
        <v>项</v>
      </c>
    </row>
    <row r="1186" ht="36" customHeight="1" spans="1:7">
      <c r="A1186" s="488" t="s">
        <v>2137</v>
      </c>
      <c r="B1186" s="343" t="s">
        <v>2138</v>
      </c>
      <c r="C1186" s="489"/>
      <c r="D1186" s="489"/>
      <c r="E1186" s="490"/>
      <c r="F1186" s="312" t="str">
        <f t="shared" si="41"/>
        <v>否</v>
      </c>
      <c r="G1186" s="174" t="str">
        <f t="shared" si="42"/>
        <v>项</v>
      </c>
    </row>
    <row r="1187" ht="36" customHeight="1" spans="1:7">
      <c r="A1187" s="488" t="s">
        <v>2139</v>
      </c>
      <c r="B1187" s="343" t="s">
        <v>2140</v>
      </c>
      <c r="C1187" s="489"/>
      <c r="D1187" s="489"/>
      <c r="E1187" s="490"/>
      <c r="F1187" s="312" t="str">
        <f t="shared" si="41"/>
        <v>否</v>
      </c>
      <c r="G1187" s="174" t="str">
        <f t="shared" si="42"/>
        <v>项</v>
      </c>
    </row>
    <row r="1188" ht="36" customHeight="1" spans="1:7">
      <c r="A1188" s="488" t="s">
        <v>2141</v>
      </c>
      <c r="B1188" s="343" t="s">
        <v>2142</v>
      </c>
      <c r="C1188" s="489"/>
      <c r="D1188" s="489"/>
      <c r="E1188" s="490"/>
      <c r="F1188" s="312" t="str">
        <f t="shared" si="41"/>
        <v>否</v>
      </c>
      <c r="G1188" s="174" t="str">
        <f t="shared" si="42"/>
        <v>项</v>
      </c>
    </row>
    <row r="1189" ht="36" customHeight="1" spans="1:7">
      <c r="A1189" s="488" t="s">
        <v>2143</v>
      </c>
      <c r="B1189" s="343" t="s">
        <v>2144</v>
      </c>
      <c r="C1189" s="489"/>
      <c r="D1189" s="489"/>
      <c r="E1189" s="490"/>
      <c r="F1189" s="312" t="str">
        <f t="shared" si="41"/>
        <v>否</v>
      </c>
      <c r="G1189" s="174" t="str">
        <f t="shared" si="42"/>
        <v>项</v>
      </c>
    </row>
    <row r="1190" ht="36" customHeight="1" spans="1:7">
      <c r="A1190" s="488" t="s">
        <v>2145</v>
      </c>
      <c r="B1190" s="343" t="s">
        <v>2146</v>
      </c>
      <c r="C1190" s="489"/>
      <c r="D1190" s="489"/>
      <c r="E1190" s="490"/>
      <c r="F1190" s="312" t="str">
        <f t="shared" si="41"/>
        <v>否</v>
      </c>
      <c r="G1190" s="174" t="str">
        <f t="shared" si="42"/>
        <v>项</v>
      </c>
    </row>
    <row r="1191" ht="36" customHeight="1" spans="1:7">
      <c r="A1191" s="488" t="s">
        <v>2147</v>
      </c>
      <c r="B1191" s="343" t="s">
        <v>2148</v>
      </c>
      <c r="C1191" s="489"/>
      <c r="D1191" s="489"/>
      <c r="E1191" s="490"/>
      <c r="F1191" s="312" t="str">
        <f t="shared" si="41"/>
        <v>否</v>
      </c>
      <c r="G1191" s="174" t="str">
        <f t="shared" si="42"/>
        <v>项</v>
      </c>
    </row>
    <row r="1192" ht="36" customHeight="1" spans="1:7">
      <c r="A1192" s="488" t="s">
        <v>2149</v>
      </c>
      <c r="B1192" s="343" t="s">
        <v>2150</v>
      </c>
      <c r="C1192" s="489"/>
      <c r="D1192" s="489"/>
      <c r="E1192" s="490"/>
      <c r="F1192" s="312" t="str">
        <f t="shared" si="41"/>
        <v>否</v>
      </c>
      <c r="G1192" s="174" t="str">
        <f t="shared" si="42"/>
        <v>项</v>
      </c>
    </row>
    <row r="1193" ht="36" customHeight="1" spans="1:7">
      <c r="A1193" s="485" t="s">
        <v>2151</v>
      </c>
      <c r="B1193" s="339" t="s">
        <v>2152</v>
      </c>
      <c r="C1193" s="486"/>
      <c r="D1193" s="486"/>
      <c r="E1193" s="490"/>
      <c r="F1193" s="312" t="str">
        <f t="shared" si="41"/>
        <v>否</v>
      </c>
      <c r="G1193" s="174" t="str">
        <f t="shared" si="42"/>
        <v>款</v>
      </c>
    </row>
    <row r="1194" ht="36" customHeight="1" spans="1:7">
      <c r="A1194" s="345">
        <v>2209999</v>
      </c>
      <c r="B1194" s="343" t="s">
        <v>2153</v>
      </c>
      <c r="C1194" s="489"/>
      <c r="D1194" s="489"/>
      <c r="E1194" s="490"/>
      <c r="F1194" s="312" t="str">
        <f t="shared" si="41"/>
        <v>否</v>
      </c>
      <c r="G1194" s="174" t="str">
        <f t="shared" si="42"/>
        <v>项</v>
      </c>
    </row>
    <row r="1195" ht="36" customHeight="1" spans="1:8">
      <c r="A1195" s="348" t="s">
        <v>2154</v>
      </c>
      <c r="B1195" s="494" t="s">
        <v>525</v>
      </c>
      <c r="C1195" s="495"/>
      <c r="D1195" s="495"/>
      <c r="E1195" s="490"/>
      <c r="F1195" s="312" t="str">
        <f t="shared" si="41"/>
        <v>否</v>
      </c>
      <c r="G1195" s="174" t="str">
        <f t="shared" si="42"/>
        <v>项</v>
      </c>
      <c r="H1195" s="496"/>
    </row>
    <row r="1196" ht="36" customHeight="1" spans="1:7">
      <c r="A1196" s="485" t="s">
        <v>107</v>
      </c>
      <c r="B1196" s="339" t="s">
        <v>108</v>
      </c>
      <c r="C1196" s="486">
        <f>C1197+C1208+C1212</f>
        <v>3974</v>
      </c>
      <c r="D1196" s="486">
        <f>D1197+D1208+D1212</f>
        <v>645</v>
      </c>
      <c r="E1196" s="487">
        <f>(D1196-C1196)/C1196</f>
        <v>-0.837695017614494</v>
      </c>
      <c r="F1196" s="312" t="str">
        <f t="shared" si="41"/>
        <v>是</v>
      </c>
      <c r="G1196" s="174" t="str">
        <f t="shared" si="42"/>
        <v>类</v>
      </c>
    </row>
    <row r="1197" ht="36" customHeight="1" spans="1:7">
      <c r="A1197" s="485" t="s">
        <v>2155</v>
      </c>
      <c r="B1197" s="339" t="s">
        <v>2156</v>
      </c>
      <c r="C1197" s="486">
        <v>3157</v>
      </c>
      <c r="D1197" s="486">
        <v>430</v>
      </c>
      <c r="E1197" s="487">
        <f>(D1197-C1197)/C1197</f>
        <v>-0.863794741843522</v>
      </c>
      <c r="F1197" s="312" t="str">
        <f t="shared" si="41"/>
        <v>是</v>
      </c>
      <c r="G1197" s="174" t="str">
        <f t="shared" si="42"/>
        <v>款</v>
      </c>
    </row>
    <row r="1198" ht="36" customHeight="1" spans="1:7">
      <c r="A1198" s="488" t="s">
        <v>2157</v>
      </c>
      <c r="B1198" s="343" t="s">
        <v>2158</v>
      </c>
      <c r="C1198" s="489"/>
      <c r="D1198" s="489"/>
      <c r="E1198" s="490"/>
      <c r="F1198" s="312" t="str">
        <f t="shared" si="41"/>
        <v>否</v>
      </c>
      <c r="G1198" s="174" t="str">
        <f t="shared" si="42"/>
        <v>项</v>
      </c>
    </row>
    <row r="1199" ht="36" customHeight="1" spans="1:7">
      <c r="A1199" s="488" t="s">
        <v>2159</v>
      </c>
      <c r="B1199" s="343" t="s">
        <v>2160</v>
      </c>
      <c r="C1199" s="489"/>
      <c r="D1199" s="489"/>
      <c r="E1199" s="490"/>
      <c r="F1199" s="312" t="str">
        <f t="shared" si="41"/>
        <v>否</v>
      </c>
      <c r="G1199" s="174" t="str">
        <f t="shared" si="42"/>
        <v>项</v>
      </c>
    </row>
    <row r="1200" ht="36" customHeight="1" spans="1:7">
      <c r="A1200" s="488" t="s">
        <v>2161</v>
      </c>
      <c r="B1200" s="343" t="s">
        <v>2162</v>
      </c>
      <c r="C1200" s="489"/>
      <c r="D1200" s="489"/>
      <c r="E1200" s="490"/>
      <c r="F1200" s="312" t="str">
        <f t="shared" si="41"/>
        <v>否</v>
      </c>
      <c r="G1200" s="174" t="str">
        <f t="shared" si="42"/>
        <v>项</v>
      </c>
    </row>
    <row r="1201" ht="36" customHeight="1" spans="1:7">
      <c r="A1201" s="488" t="s">
        <v>2163</v>
      </c>
      <c r="B1201" s="343" t="s">
        <v>2164</v>
      </c>
      <c r="C1201" s="489"/>
      <c r="D1201" s="489"/>
      <c r="E1201" s="490"/>
      <c r="F1201" s="312" t="str">
        <f t="shared" si="41"/>
        <v>否</v>
      </c>
      <c r="G1201" s="174" t="str">
        <f t="shared" si="42"/>
        <v>项</v>
      </c>
    </row>
    <row r="1202" ht="36" customHeight="1" spans="1:7">
      <c r="A1202" s="488" t="s">
        <v>2165</v>
      </c>
      <c r="B1202" s="343" t="s">
        <v>2166</v>
      </c>
      <c r="C1202" s="489">
        <v>39</v>
      </c>
      <c r="D1202" s="489"/>
      <c r="E1202" s="490">
        <f>(D1202-C1202)/C1202</f>
        <v>-1</v>
      </c>
      <c r="F1202" s="312" t="str">
        <f t="shared" si="41"/>
        <v>是</v>
      </c>
      <c r="G1202" s="174" t="str">
        <f t="shared" si="42"/>
        <v>项</v>
      </c>
    </row>
    <row r="1203" ht="36" customHeight="1" spans="1:7">
      <c r="A1203" s="488" t="s">
        <v>2167</v>
      </c>
      <c r="B1203" s="343" t="s">
        <v>2168</v>
      </c>
      <c r="C1203" s="489">
        <v>60</v>
      </c>
      <c r="D1203" s="489">
        <v>170</v>
      </c>
      <c r="E1203" s="490">
        <f>(D1203-C1203)/C1203</f>
        <v>1.83333333333333</v>
      </c>
      <c r="F1203" s="312" t="str">
        <f t="shared" si="41"/>
        <v>是</v>
      </c>
      <c r="G1203" s="174" t="str">
        <f t="shared" si="42"/>
        <v>项</v>
      </c>
    </row>
    <row r="1204" ht="36" customHeight="1" spans="1:7">
      <c r="A1204" s="488" t="s">
        <v>2169</v>
      </c>
      <c r="B1204" s="343" t="s">
        <v>2170</v>
      </c>
      <c r="C1204" s="489"/>
      <c r="D1204" s="489"/>
      <c r="E1204" s="490"/>
      <c r="F1204" s="312" t="str">
        <f t="shared" si="41"/>
        <v>否</v>
      </c>
      <c r="G1204" s="174" t="str">
        <f t="shared" si="42"/>
        <v>项</v>
      </c>
    </row>
    <row r="1205" ht="36" customHeight="1" spans="1:7">
      <c r="A1205" s="488" t="s">
        <v>2171</v>
      </c>
      <c r="B1205" s="343" t="s">
        <v>2172</v>
      </c>
      <c r="C1205" s="489">
        <v>1421</v>
      </c>
      <c r="D1205" s="489">
        <v>160</v>
      </c>
      <c r="E1205" s="490">
        <f>(D1205-C1205)/C1205</f>
        <v>-0.887403237156932</v>
      </c>
      <c r="F1205" s="312" t="str">
        <f t="shared" si="41"/>
        <v>是</v>
      </c>
      <c r="G1205" s="174" t="str">
        <f t="shared" si="42"/>
        <v>项</v>
      </c>
    </row>
    <row r="1206" ht="36" customHeight="1" spans="1:7">
      <c r="A1206" s="488" t="s">
        <v>2173</v>
      </c>
      <c r="B1206" s="343" t="s">
        <v>2174</v>
      </c>
      <c r="C1206" s="489"/>
      <c r="D1206" s="489"/>
      <c r="E1206" s="490"/>
      <c r="F1206" s="312" t="str">
        <f t="shared" si="41"/>
        <v>否</v>
      </c>
      <c r="G1206" s="174" t="str">
        <f t="shared" si="42"/>
        <v>项</v>
      </c>
    </row>
    <row r="1207" ht="36" customHeight="1" spans="1:7">
      <c r="A1207" s="488" t="s">
        <v>2175</v>
      </c>
      <c r="B1207" s="343" t="s">
        <v>2176</v>
      </c>
      <c r="C1207" s="489">
        <v>1637</v>
      </c>
      <c r="D1207" s="489">
        <v>100</v>
      </c>
      <c r="E1207" s="490">
        <f>(D1207-C1207)/C1207</f>
        <v>-0.938912645082468</v>
      </c>
      <c r="F1207" s="312" t="str">
        <f t="shared" si="41"/>
        <v>是</v>
      </c>
      <c r="G1207" s="174" t="str">
        <f t="shared" si="42"/>
        <v>项</v>
      </c>
    </row>
    <row r="1208" ht="36" customHeight="1" spans="1:7">
      <c r="A1208" s="485" t="s">
        <v>2177</v>
      </c>
      <c r="B1208" s="339" t="s">
        <v>2178</v>
      </c>
      <c r="C1208" s="486">
        <v>817</v>
      </c>
      <c r="D1208" s="486">
        <v>215</v>
      </c>
      <c r="E1208" s="487">
        <f>(D1208-C1208)/C1208</f>
        <v>-0.736842105263158</v>
      </c>
      <c r="F1208" s="312" t="str">
        <f t="shared" si="41"/>
        <v>是</v>
      </c>
      <c r="G1208" s="174" t="str">
        <f t="shared" si="42"/>
        <v>款</v>
      </c>
    </row>
    <row r="1209" ht="36" customHeight="1" spans="1:7">
      <c r="A1209" s="488" t="s">
        <v>2179</v>
      </c>
      <c r="B1209" s="343" t="s">
        <v>2180</v>
      </c>
      <c r="C1209" s="489">
        <v>794</v>
      </c>
      <c r="D1209" s="489">
        <v>195</v>
      </c>
      <c r="E1209" s="490">
        <f>(D1209-C1209)/C1209</f>
        <v>-0.7544080604534</v>
      </c>
      <c r="F1209" s="312" t="str">
        <f t="shared" si="41"/>
        <v>是</v>
      </c>
      <c r="G1209" s="174" t="str">
        <f t="shared" si="42"/>
        <v>项</v>
      </c>
    </row>
    <row r="1210" ht="36" customHeight="1" spans="1:7">
      <c r="A1210" s="488" t="s">
        <v>2181</v>
      </c>
      <c r="B1210" s="343" t="s">
        <v>2182</v>
      </c>
      <c r="C1210" s="489"/>
      <c r="D1210" s="489"/>
      <c r="E1210" s="490"/>
      <c r="F1210" s="312" t="str">
        <f t="shared" si="41"/>
        <v>否</v>
      </c>
      <c r="G1210" s="174" t="str">
        <f t="shared" si="42"/>
        <v>项</v>
      </c>
    </row>
    <row r="1211" ht="36" customHeight="1" spans="1:7">
      <c r="A1211" s="488" t="s">
        <v>2183</v>
      </c>
      <c r="B1211" s="343" t="s">
        <v>2184</v>
      </c>
      <c r="C1211" s="489">
        <v>23</v>
      </c>
      <c r="D1211" s="489">
        <v>20</v>
      </c>
      <c r="E1211" s="490">
        <f>(D1211-C1211)/C1211</f>
        <v>-0.130434782608696</v>
      </c>
      <c r="F1211" s="312" t="str">
        <f t="shared" si="41"/>
        <v>是</v>
      </c>
      <c r="G1211" s="174" t="str">
        <f t="shared" si="42"/>
        <v>项</v>
      </c>
    </row>
    <row r="1212" ht="36" customHeight="1" spans="1:7">
      <c r="A1212" s="485" t="s">
        <v>2185</v>
      </c>
      <c r="B1212" s="339" t="s">
        <v>2186</v>
      </c>
      <c r="C1212" s="486"/>
      <c r="D1212" s="486"/>
      <c r="E1212" s="490"/>
      <c r="F1212" s="312" t="str">
        <f t="shared" si="41"/>
        <v>否</v>
      </c>
      <c r="G1212" s="174" t="str">
        <f t="shared" si="42"/>
        <v>款</v>
      </c>
    </row>
    <row r="1213" ht="36" customHeight="1" spans="1:7">
      <c r="A1213" s="488" t="s">
        <v>2187</v>
      </c>
      <c r="B1213" s="343" t="s">
        <v>2188</v>
      </c>
      <c r="C1213" s="489"/>
      <c r="D1213" s="489"/>
      <c r="E1213" s="490"/>
      <c r="F1213" s="312" t="str">
        <f t="shared" si="41"/>
        <v>否</v>
      </c>
      <c r="G1213" s="174" t="str">
        <f t="shared" si="42"/>
        <v>项</v>
      </c>
    </row>
    <row r="1214" ht="36" customHeight="1" spans="1:7">
      <c r="A1214" s="488" t="s">
        <v>2189</v>
      </c>
      <c r="B1214" s="343" t="s">
        <v>2190</v>
      </c>
      <c r="C1214" s="489"/>
      <c r="D1214" s="489"/>
      <c r="E1214" s="490"/>
      <c r="F1214" s="312" t="str">
        <f t="shared" si="41"/>
        <v>否</v>
      </c>
      <c r="G1214" s="174" t="str">
        <f t="shared" si="42"/>
        <v>项</v>
      </c>
    </row>
    <row r="1215" ht="36" customHeight="1" spans="1:7">
      <c r="A1215" s="488" t="s">
        <v>2191</v>
      </c>
      <c r="B1215" s="343" t="s">
        <v>2192</v>
      </c>
      <c r="C1215" s="489"/>
      <c r="D1215" s="489"/>
      <c r="E1215" s="490"/>
      <c r="F1215" s="312" t="str">
        <f t="shared" ref="F1215:F1278" si="43">IF(LEN(A1215)=3,"是",IF(B1215&lt;&gt;"",IF(SUM(C1215:D1215)&lt;&gt;0,"是","否"),"是"))</f>
        <v>否</v>
      </c>
      <c r="G1215" s="174" t="str">
        <f t="shared" ref="G1215:G1278" si="44">IF(LEN(A1215)=3,"类",IF(LEN(A1215)=5,"款","项"))</f>
        <v>项</v>
      </c>
    </row>
    <row r="1216" ht="36" customHeight="1" spans="1:8">
      <c r="A1216" s="493" t="s">
        <v>2193</v>
      </c>
      <c r="B1216" s="494" t="s">
        <v>525</v>
      </c>
      <c r="C1216" s="495"/>
      <c r="D1216" s="495"/>
      <c r="E1216" s="490"/>
      <c r="F1216" s="312" t="str">
        <f t="shared" si="43"/>
        <v>否</v>
      </c>
      <c r="G1216" s="174" t="str">
        <f t="shared" si="44"/>
        <v>项</v>
      </c>
      <c r="H1216" s="496"/>
    </row>
    <row r="1217" ht="36" customHeight="1" spans="1:7">
      <c r="A1217" s="485" t="s">
        <v>109</v>
      </c>
      <c r="B1217" s="339" t="s">
        <v>110</v>
      </c>
      <c r="C1217" s="486">
        <f>C1218+C1236+C1250+C1256+C1262</f>
        <v>0</v>
      </c>
      <c r="D1217" s="486">
        <f>D1218+D1236+D1250+D1256+D1262</f>
        <v>0</v>
      </c>
      <c r="E1217" s="490"/>
      <c r="F1217" s="312" t="str">
        <f t="shared" si="43"/>
        <v>是</v>
      </c>
      <c r="G1217" s="174" t="str">
        <f t="shared" si="44"/>
        <v>类</v>
      </c>
    </row>
    <row r="1218" ht="36" customHeight="1" spans="1:7">
      <c r="A1218" s="485" t="s">
        <v>2194</v>
      </c>
      <c r="B1218" s="339" t="s">
        <v>2195</v>
      </c>
      <c r="C1218" s="486"/>
      <c r="D1218" s="486"/>
      <c r="E1218" s="490"/>
      <c r="F1218" s="312" t="str">
        <f t="shared" si="43"/>
        <v>否</v>
      </c>
      <c r="G1218" s="174" t="str">
        <f t="shared" si="44"/>
        <v>款</v>
      </c>
    </row>
    <row r="1219" ht="36" customHeight="1" spans="1:7">
      <c r="A1219" s="488" t="s">
        <v>2196</v>
      </c>
      <c r="B1219" s="343" t="s">
        <v>143</v>
      </c>
      <c r="C1219" s="489"/>
      <c r="D1219" s="489"/>
      <c r="E1219" s="490"/>
      <c r="F1219" s="312" t="str">
        <f t="shared" si="43"/>
        <v>否</v>
      </c>
      <c r="G1219" s="174" t="str">
        <f t="shared" si="44"/>
        <v>项</v>
      </c>
    </row>
    <row r="1220" ht="36" customHeight="1" spans="1:7">
      <c r="A1220" s="488" t="s">
        <v>2197</v>
      </c>
      <c r="B1220" s="343" t="s">
        <v>145</v>
      </c>
      <c r="C1220" s="489"/>
      <c r="D1220" s="489"/>
      <c r="E1220" s="490"/>
      <c r="F1220" s="312" t="str">
        <f t="shared" si="43"/>
        <v>否</v>
      </c>
      <c r="G1220" s="174" t="str">
        <f t="shared" si="44"/>
        <v>项</v>
      </c>
    </row>
    <row r="1221" ht="36" customHeight="1" spans="1:7">
      <c r="A1221" s="488" t="s">
        <v>2198</v>
      </c>
      <c r="B1221" s="343" t="s">
        <v>147</v>
      </c>
      <c r="C1221" s="489"/>
      <c r="D1221" s="489"/>
      <c r="E1221" s="490"/>
      <c r="F1221" s="312" t="str">
        <f t="shared" si="43"/>
        <v>否</v>
      </c>
      <c r="G1221" s="174" t="str">
        <f t="shared" si="44"/>
        <v>项</v>
      </c>
    </row>
    <row r="1222" ht="36" customHeight="1" spans="1:7">
      <c r="A1222" s="488" t="s">
        <v>2199</v>
      </c>
      <c r="B1222" s="343" t="s">
        <v>2200</v>
      </c>
      <c r="C1222" s="489"/>
      <c r="D1222" s="489"/>
      <c r="E1222" s="490"/>
      <c r="F1222" s="312" t="str">
        <f t="shared" si="43"/>
        <v>否</v>
      </c>
      <c r="G1222" s="174" t="str">
        <f t="shared" si="44"/>
        <v>项</v>
      </c>
    </row>
    <row r="1223" ht="36" customHeight="1" spans="1:7">
      <c r="A1223" s="488" t="s">
        <v>2201</v>
      </c>
      <c r="B1223" s="343" t="s">
        <v>2202</v>
      </c>
      <c r="C1223" s="489"/>
      <c r="D1223" s="489"/>
      <c r="E1223" s="490"/>
      <c r="F1223" s="312" t="str">
        <f t="shared" si="43"/>
        <v>否</v>
      </c>
      <c r="G1223" s="174" t="str">
        <f t="shared" si="44"/>
        <v>项</v>
      </c>
    </row>
    <row r="1224" ht="36" customHeight="1" spans="1:7">
      <c r="A1224" s="488" t="s">
        <v>2203</v>
      </c>
      <c r="B1224" s="343" t="s">
        <v>2204</v>
      </c>
      <c r="C1224" s="489"/>
      <c r="D1224" s="489"/>
      <c r="E1224" s="490"/>
      <c r="F1224" s="312" t="str">
        <f t="shared" si="43"/>
        <v>否</v>
      </c>
      <c r="G1224" s="174" t="str">
        <f t="shared" si="44"/>
        <v>项</v>
      </c>
    </row>
    <row r="1225" ht="36" customHeight="1" spans="1:7">
      <c r="A1225" s="488" t="s">
        <v>2205</v>
      </c>
      <c r="B1225" s="343" t="s">
        <v>2206</v>
      </c>
      <c r="C1225" s="489"/>
      <c r="D1225" s="489"/>
      <c r="E1225" s="490"/>
      <c r="F1225" s="312" t="str">
        <f t="shared" si="43"/>
        <v>否</v>
      </c>
      <c r="G1225" s="174" t="str">
        <f t="shared" si="44"/>
        <v>项</v>
      </c>
    </row>
    <row r="1226" ht="36" customHeight="1" spans="1:7">
      <c r="A1226" s="488" t="s">
        <v>2207</v>
      </c>
      <c r="B1226" s="343" t="s">
        <v>2208</v>
      </c>
      <c r="C1226" s="489"/>
      <c r="D1226" s="489"/>
      <c r="E1226" s="490"/>
      <c r="F1226" s="312" t="str">
        <f t="shared" si="43"/>
        <v>否</v>
      </c>
      <c r="G1226" s="174" t="str">
        <f t="shared" si="44"/>
        <v>项</v>
      </c>
    </row>
    <row r="1227" ht="36" customHeight="1" spans="1:7">
      <c r="A1227" s="488" t="s">
        <v>2209</v>
      </c>
      <c r="B1227" s="343" t="s">
        <v>2210</v>
      </c>
      <c r="C1227" s="489"/>
      <c r="D1227" s="489"/>
      <c r="E1227" s="490"/>
      <c r="F1227" s="312" t="str">
        <f t="shared" si="43"/>
        <v>否</v>
      </c>
      <c r="G1227" s="174" t="str">
        <f t="shared" si="44"/>
        <v>项</v>
      </c>
    </row>
    <row r="1228" ht="36" customHeight="1" spans="1:7">
      <c r="A1228" s="488" t="s">
        <v>2211</v>
      </c>
      <c r="B1228" s="343" t="s">
        <v>2212</v>
      </c>
      <c r="C1228" s="489"/>
      <c r="D1228" s="489"/>
      <c r="E1228" s="490"/>
      <c r="F1228" s="312" t="str">
        <f t="shared" si="43"/>
        <v>否</v>
      </c>
      <c r="G1228" s="174" t="str">
        <f t="shared" si="44"/>
        <v>项</v>
      </c>
    </row>
    <row r="1229" ht="36" customHeight="1" spans="1:7">
      <c r="A1229" s="488" t="s">
        <v>2213</v>
      </c>
      <c r="B1229" s="343" t="s">
        <v>2214</v>
      </c>
      <c r="C1229" s="489"/>
      <c r="D1229" s="489"/>
      <c r="E1229" s="490"/>
      <c r="F1229" s="312" t="str">
        <f t="shared" si="43"/>
        <v>否</v>
      </c>
      <c r="G1229" s="174" t="str">
        <f t="shared" si="44"/>
        <v>项</v>
      </c>
    </row>
    <row r="1230" ht="36" customHeight="1" spans="1:7">
      <c r="A1230" s="488" t="s">
        <v>2215</v>
      </c>
      <c r="B1230" s="343" t="s">
        <v>2216</v>
      </c>
      <c r="C1230" s="489"/>
      <c r="D1230" s="489"/>
      <c r="E1230" s="490"/>
      <c r="F1230" s="312" t="str">
        <f t="shared" si="43"/>
        <v>否</v>
      </c>
      <c r="G1230" s="174" t="str">
        <f t="shared" si="44"/>
        <v>项</v>
      </c>
    </row>
    <row r="1231" ht="36" customHeight="1" spans="1:7">
      <c r="A1231" s="492">
        <v>2220119</v>
      </c>
      <c r="B1231" s="511" t="s">
        <v>2217</v>
      </c>
      <c r="C1231" s="489"/>
      <c r="D1231" s="489"/>
      <c r="E1231" s="490"/>
      <c r="F1231" s="312" t="str">
        <f t="shared" si="43"/>
        <v>否</v>
      </c>
      <c r="G1231" s="174" t="str">
        <f t="shared" si="44"/>
        <v>项</v>
      </c>
    </row>
    <row r="1232" ht="36" customHeight="1" spans="1:7">
      <c r="A1232" s="492">
        <v>2220120</v>
      </c>
      <c r="B1232" s="511" t="s">
        <v>2218</v>
      </c>
      <c r="C1232" s="489"/>
      <c r="D1232" s="489"/>
      <c r="E1232" s="490"/>
      <c r="F1232" s="312" t="str">
        <f t="shared" si="43"/>
        <v>否</v>
      </c>
      <c r="G1232" s="174" t="str">
        <f t="shared" si="44"/>
        <v>项</v>
      </c>
    </row>
    <row r="1233" ht="36" customHeight="1" spans="1:7">
      <c r="A1233" s="492">
        <v>2220121</v>
      </c>
      <c r="B1233" s="511" t="s">
        <v>2219</v>
      </c>
      <c r="C1233" s="489"/>
      <c r="D1233" s="489"/>
      <c r="E1233" s="490"/>
      <c r="F1233" s="312" t="str">
        <f t="shared" si="43"/>
        <v>否</v>
      </c>
      <c r="G1233" s="174" t="str">
        <f t="shared" si="44"/>
        <v>项</v>
      </c>
    </row>
    <row r="1234" ht="36" customHeight="1" spans="1:7">
      <c r="A1234" s="488" t="s">
        <v>2220</v>
      </c>
      <c r="B1234" s="343" t="s">
        <v>161</v>
      </c>
      <c r="C1234" s="489"/>
      <c r="D1234" s="489"/>
      <c r="E1234" s="490"/>
      <c r="F1234" s="312" t="str">
        <f t="shared" si="43"/>
        <v>否</v>
      </c>
      <c r="G1234" s="174" t="str">
        <f t="shared" si="44"/>
        <v>项</v>
      </c>
    </row>
    <row r="1235" ht="36" customHeight="1" spans="1:7">
      <c r="A1235" s="488" t="s">
        <v>2221</v>
      </c>
      <c r="B1235" s="343" t="s">
        <v>2222</v>
      </c>
      <c r="C1235" s="489"/>
      <c r="D1235" s="489"/>
      <c r="E1235" s="490"/>
      <c r="F1235" s="312" t="str">
        <f t="shared" si="43"/>
        <v>否</v>
      </c>
      <c r="G1235" s="174" t="str">
        <f t="shared" si="44"/>
        <v>项</v>
      </c>
    </row>
    <row r="1236" ht="36" customHeight="1" spans="1:7">
      <c r="A1236" s="485" t="s">
        <v>2223</v>
      </c>
      <c r="B1236" s="339" t="s">
        <v>2224</v>
      </c>
      <c r="C1236" s="486"/>
      <c r="D1236" s="486"/>
      <c r="E1236" s="490"/>
      <c r="F1236" s="312" t="str">
        <f t="shared" si="43"/>
        <v>否</v>
      </c>
      <c r="G1236" s="174" t="str">
        <f t="shared" si="44"/>
        <v>款</v>
      </c>
    </row>
    <row r="1237" ht="36" customHeight="1" spans="1:7">
      <c r="A1237" s="488" t="s">
        <v>2225</v>
      </c>
      <c r="B1237" s="343" t="s">
        <v>143</v>
      </c>
      <c r="C1237" s="489"/>
      <c r="D1237" s="489"/>
      <c r="E1237" s="490"/>
      <c r="F1237" s="312" t="str">
        <f t="shared" si="43"/>
        <v>否</v>
      </c>
      <c r="G1237" s="174" t="str">
        <f t="shared" si="44"/>
        <v>项</v>
      </c>
    </row>
    <row r="1238" ht="36" customHeight="1" spans="1:7">
      <c r="A1238" s="488" t="s">
        <v>2226</v>
      </c>
      <c r="B1238" s="343" t="s">
        <v>145</v>
      </c>
      <c r="C1238" s="489"/>
      <c r="D1238" s="489"/>
      <c r="E1238" s="490"/>
      <c r="F1238" s="312" t="str">
        <f t="shared" si="43"/>
        <v>否</v>
      </c>
      <c r="G1238" s="174" t="str">
        <f t="shared" si="44"/>
        <v>项</v>
      </c>
    </row>
    <row r="1239" ht="36" customHeight="1" spans="1:7">
      <c r="A1239" s="488" t="s">
        <v>2227</v>
      </c>
      <c r="B1239" s="343" t="s">
        <v>147</v>
      </c>
      <c r="C1239" s="489"/>
      <c r="D1239" s="489"/>
      <c r="E1239" s="490"/>
      <c r="F1239" s="312" t="str">
        <f t="shared" si="43"/>
        <v>否</v>
      </c>
      <c r="G1239" s="174" t="str">
        <f t="shared" si="44"/>
        <v>项</v>
      </c>
    </row>
    <row r="1240" ht="36" customHeight="1" spans="1:7">
      <c r="A1240" s="488" t="s">
        <v>2228</v>
      </c>
      <c r="B1240" s="343" t="s">
        <v>2229</v>
      </c>
      <c r="C1240" s="489"/>
      <c r="D1240" s="489"/>
      <c r="E1240" s="490"/>
      <c r="F1240" s="312" t="str">
        <f t="shared" si="43"/>
        <v>否</v>
      </c>
      <c r="G1240" s="174" t="str">
        <f t="shared" si="44"/>
        <v>项</v>
      </c>
    </row>
    <row r="1241" ht="36" customHeight="1" spans="1:7">
      <c r="A1241" s="488" t="s">
        <v>2230</v>
      </c>
      <c r="B1241" s="343" t="s">
        <v>2231</v>
      </c>
      <c r="C1241" s="489"/>
      <c r="D1241" s="489"/>
      <c r="E1241" s="490"/>
      <c r="F1241" s="312" t="str">
        <f t="shared" si="43"/>
        <v>否</v>
      </c>
      <c r="G1241" s="174" t="str">
        <f t="shared" si="44"/>
        <v>项</v>
      </c>
    </row>
    <row r="1242" ht="36" customHeight="1" spans="1:7">
      <c r="A1242" s="488" t="s">
        <v>2232</v>
      </c>
      <c r="B1242" s="343" t="s">
        <v>2233</v>
      </c>
      <c r="C1242" s="489"/>
      <c r="D1242" s="489"/>
      <c r="E1242" s="490"/>
      <c r="F1242" s="312" t="str">
        <f t="shared" si="43"/>
        <v>否</v>
      </c>
      <c r="G1242" s="174" t="str">
        <f t="shared" si="44"/>
        <v>项</v>
      </c>
    </row>
    <row r="1243" ht="36" customHeight="1" spans="1:7">
      <c r="A1243" s="488" t="s">
        <v>2234</v>
      </c>
      <c r="B1243" s="343" t="s">
        <v>2235</v>
      </c>
      <c r="C1243" s="489"/>
      <c r="D1243" s="489"/>
      <c r="E1243" s="490"/>
      <c r="F1243" s="312" t="str">
        <f t="shared" si="43"/>
        <v>否</v>
      </c>
      <c r="G1243" s="174" t="str">
        <f t="shared" si="44"/>
        <v>项</v>
      </c>
    </row>
    <row r="1244" ht="36" customHeight="1" spans="1:7">
      <c r="A1244" s="488" t="s">
        <v>2236</v>
      </c>
      <c r="B1244" s="343" t="s">
        <v>2237</v>
      </c>
      <c r="C1244" s="489"/>
      <c r="D1244" s="489"/>
      <c r="E1244" s="490"/>
      <c r="F1244" s="312" t="str">
        <f t="shared" si="43"/>
        <v>否</v>
      </c>
      <c r="G1244" s="174" t="str">
        <f t="shared" si="44"/>
        <v>项</v>
      </c>
    </row>
    <row r="1245" ht="36" customHeight="1" spans="1:7">
      <c r="A1245" s="488" t="s">
        <v>2238</v>
      </c>
      <c r="B1245" s="343" t="s">
        <v>2239</v>
      </c>
      <c r="C1245" s="489"/>
      <c r="D1245" s="489"/>
      <c r="E1245" s="490"/>
      <c r="F1245" s="312" t="str">
        <f t="shared" si="43"/>
        <v>否</v>
      </c>
      <c r="G1245" s="174" t="str">
        <f t="shared" si="44"/>
        <v>项</v>
      </c>
    </row>
    <row r="1246" ht="36" customHeight="1" spans="1:7">
      <c r="A1246" s="488" t="s">
        <v>2240</v>
      </c>
      <c r="B1246" s="343" t="s">
        <v>2241</v>
      </c>
      <c r="C1246" s="489"/>
      <c r="D1246" s="489"/>
      <c r="E1246" s="490"/>
      <c r="F1246" s="312" t="str">
        <f t="shared" si="43"/>
        <v>否</v>
      </c>
      <c r="G1246" s="174" t="str">
        <f t="shared" si="44"/>
        <v>项</v>
      </c>
    </row>
    <row r="1247" ht="36" customHeight="1" spans="1:7">
      <c r="A1247" s="488" t="s">
        <v>2242</v>
      </c>
      <c r="B1247" s="343" t="s">
        <v>2243</v>
      </c>
      <c r="C1247" s="489"/>
      <c r="D1247" s="489"/>
      <c r="E1247" s="490"/>
      <c r="F1247" s="312" t="str">
        <f t="shared" si="43"/>
        <v>否</v>
      </c>
      <c r="G1247" s="174" t="str">
        <f t="shared" si="44"/>
        <v>项</v>
      </c>
    </row>
    <row r="1248" ht="36" customHeight="1" spans="1:7">
      <c r="A1248" s="488" t="s">
        <v>2244</v>
      </c>
      <c r="B1248" s="343" t="s">
        <v>161</v>
      </c>
      <c r="C1248" s="489"/>
      <c r="D1248" s="489"/>
      <c r="E1248" s="490"/>
      <c r="F1248" s="312" t="str">
        <f t="shared" si="43"/>
        <v>否</v>
      </c>
      <c r="G1248" s="174" t="str">
        <f t="shared" si="44"/>
        <v>项</v>
      </c>
    </row>
    <row r="1249" ht="36" customHeight="1" spans="1:7">
      <c r="A1249" s="488" t="s">
        <v>2245</v>
      </c>
      <c r="B1249" s="343" t="s">
        <v>2246</v>
      </c>
      <c r="C1249" s="489"/>
      <c r="D1249" s="489"/>
      <c r="E1249" s="490"/>
      <c r="F1249" s="312" t="str">
        <f t="shared" si="43"/>
        <v>否</v>
      </c>
      <c r="G1249" s="174" t="str">
        <f t="shared" si="44"/>
        <v>项</v>
      </c>
    </row>
    <row r="1250" ht="36" customHeight="1" spans="1:7">
      <c r="A1250" s="485" t="s">
        <v>2247</v>
      </c>
      <c r="B1250" s="339" t="s">
        <v>2248</v>
      </c>
      <c r="C1250" s="486"/>
      <c r="D1250" s="486"/>
      <c r="E1250" s="490"/>
      <c r="F1250" s="312" t="str">
        <f t="shared" si="43"/>
        <v>否</v>
      </c>
      <c r="G1250" s="174" t="str">
        <f t="shared" si="44"/>
        <v>款</v>
      </c>
    </row>
    <row r="1251" ht="36" customHeight="1" spans="1:7">
      <c r="A1251" s="488" t="s">
        <v>2249</v>
      </c>
      <c r="B1251" s="343" t="s">
        <v>2250</v>
      </c>
      <c r="C1251" s="489"/>
      <c r="D1251" s="489"/>
      <c r="E1251" s="490"/>
      <c r="F1251" s="312" t="str">
        <f t="shared" si="43"/>
        <v>否</v>
      </c>
      <c r="G1251" s="174" t="str">
        <f t="shared" si="44"/>
        <v>项</v>
      </c>
    </row>
    <row r="1252" ht="36" customHeight="1" spans="1:7">
      <c r="A1252" s="488" t="s">
        <v>2251</v>
      </c>
      <c r="B1252" s="343" t="s">
        <v>2252</v>
      </c>
      <c r="C1252" s="489"/>
      <c r="D1252" s="489"/>
      <c r="E1252" s="490"/>
      <c r="F1252" s="312" t="str">
        <f t="shared" si="43"/>
        <v>否</v>
      </c>
      <c r="G1252" s="174" t="str">
        <f t="shared" si="44"/>
        <v>项</v>
      </c>
    </row>
    <row r="1253" ht="36" customHeight="1" spans="1:7">
      <c r="A1253" s="488" t="s">
        <v>2253</v>
      </c>
      <c r="B1253" s="343" t="s">
        <v>2254</v>
      </c>
      <c r="C1253" s="489"/>
      <c r="D1253" s="489"/>
      <c r="E1253" s="490"/>
      <c r="F1253" s="312" t="str">
        <f t="shared" si="43"/>
        <v>否</v>
      </c>
      <c r="G1253" s="174" t="str">
        <f t="shared" si="44"/>
        <v>项</v>
      </c>
    </row>
    <row r="1254" ht="36" customHeight="1" spans="1:7">
      <c r="A1254" s="492">
        <v>2220305</v>
      </c>
      <c r="B1254" s="511" t="s">
        <v>2255</v>
      </c>
      <c r="C1254" s="489"/>
      <c r="D1254" s="489"/>
      <c r="E1254" s="490"/>
      <c r="F1254" s="312" t="str">
        <f t="shared" si="43"/>
        <v>否</v>
      </c>
      <c r="G1254" s="174" t="str">
        <f t="shared" si="44"/>
        <v>项</v>
      </c>
    </row>
    <row r="1255" ht="36" customHeight="1" spans="1:7">
      <c r="A1255" s="488" t="s">
        <v>2256</v>
      </c>
      <c r="B1255" s="343" t="s">
        <v>2257</v>
      </c>
      <c r="C1255" s="489"/>
      <c r="D1255" s="489"/>
      <c r="E1255" s="490"/>
      <c r="F1255" s="312" t="str">
        <f t="shared" si="43"/>
        <v>否</v>
      </c>
      <c r="G1255" s="174" t="str">
        <f t="shared" si="44"/>
        <v>项</v>
      </c>
    </row>
    <row r="1256" ht="36" customHeight="1" spans="1:7">
      <c r="A1256" s="485" t="s">
        <v>2258</v>
      </c>
      <c r="B1256" s="339" t="s">
        <v>2259</v>
      </c>
      <c r="C1256" s="486"/>
      <c r="D1256" s="486"/>
      <c r="E1256" s="490"/>
      <c r="F1256" s="312" t="str">
        <f t="shared" si="43"/>
        <v>否</v>
      </c>
      <c r="G1256" s="174" t="str">
        <f t="shared" si="44"/>
        <v>款</v>
      </c>
    </row>
    <row r="1257" ht="36" customHeight="1" spans="1:7">
      <c r="A1257" s="488" t="s">
        <v>2260</v>
      </c>
      <c r="B1257" s="343" t="s">
        <v>2261</v>
      </c>
      <c r="C1257" s="489"/>
      <c r="D1257" s="489"/>
      <c r="E1257" s="490"/>
      <c r="F1257" s="312" t="str">
        <f t="shared" si="43"/>
        <v>否</v>
      </c>
      <c r="G1257" s="174" t="str">
        <f t="shared" si="44"/>
        <v>项</v>
      </c>
    </row>
    <row r="1258" ht="36" customHeight="1" spans="1:7">
      <c r="A1258" s="488" t="s">
        <v>2262</v>
      </c>
      <c r="B1258" s="343" t="s">
        <v>2263</v>
      </c>
      <c r="C1258" s="489"/>
      <c r="D1258" s="489"/>
      <c r="E1258" s="490"/>
      <c r="F1258" s="312" t="str">
        <f t="shared" si="43"/>
        <v>否</v>
      </c>
      <c r="G1258" s="174" t="str">
        <f t="shared" si="44"/>
        <v>项</v>
      </c>
    </row>
    <row r="1259" ht="36" customHeight="1" spans="1:7">
      <c r="A1259" s="488" t="s">
        <v>2264</v>
      </c>
      <c r="B1259" s="343" t="s">
        <v>2265</v>
      </c>
      <c r="C1259" s="489"/>
      <c r="D1259" s="489"/>
      <c r="E1259" s="490"/>
      <c r="F1259" s="312" t="str">
        <f t="shared" si="43"/>
        <v>否</v>
      </c>
      <c r="G1259" s="174" t="str">
        <f t="shared" si="44"/>
        <v>项</v>
      </c>
    </row>
    <row r="1260" ht="36" customHeight="1" spans="1:7">
      <c r="A1260" s="488" t="s">
        <v>2266</v>
      </c>
      <c r="B1260" s="343" t="s">
        <v>2267</v>
      </c>
      <c r="C1260" s="489"/>
      <c r="D1260" s="489"/>
      <c r="E1260" s="490"/>
      <c r="F1260" s="312" t="str">
        <f t="shared" si="43"/>
        <v>否</v>
      </c>
      <c r="G1260" s="174" t="str">
        <f t="shared" si="44"/>
        <v>项</v>
      </c>
    </row>
    <row r="1261" ht="36" customHeight="1" spans="1:7">
      <c r="A1261" s="488" t="s">
        <v>2268</v>
      </c>
      <c r="B1261" s="343" t="s">
        <v>2269</v>
      </c>
      <c r="C1261" s="489"/>
      <c r="D1261" s="489"/>
      <c r="E1261" s="490"/>
      <c r="F1261" s="312" t="str">
        <f t="shared" si="43"/>
        <v>否</v>
      </c>
      <c r="G1261" s="174" t="str">
        <f t="shared" si="44"/>
        <v>项</v>
      </c>
    </row>
    <row r="1262" ht="36" customHeight="1" spans="1:7">
      <c r="A1262" s="485" t="s">
        <v>2270</v>
      </c>
      <c r="B1262" s="339" t="s">
        <v>2271</v>
      </c>
      <c r="C1262" s="486"/>
      <c r="D1262" s="486"/>
      <c r="E1262" s="490"/>
      <c r="F1262" s="312" t="str">
        <f t="shared" si="43"/>
        <v>否</v>
      </c>
      <c r="G1262" s="174" t="str">
        <f t="shared" si="44"/>
        <v>款</v>
      </c>
    </row>
    <row r="1263" ht="36" customHeight="1" spans="1:7">
      <c r="A1263" s="488" t="s">
        <v>2272</v>
      </c>
      <c r="B1263" s="343" t="s">
        <v>2273</v>
      </c>
      <c r="C1263" s="489"/>
      <c r="D1263" s="489"/>
      <c r="E1263" s="490"/>
      <c r="F1263" s="312" t="str">
        <f t="shared" si="43"/>
        <v>否</v>
      </c>
      <c r="G1263" s="174" t="str">
        <f t="shared" si="44"/>
        <v>项</v>
      </c>
    </row>
    <row r="1264" ht="36" customHeight="1" spans="1:7">
      <c r="A1264" s="488" t="s">
        <v>2274</v>
      </c>
      <c r="B1264" s="343" t="s">
        <v>2275</v>
      </c>
      <c r="C1264" s="489"/>
      <c r="D1264" s="489"/>
      <c r="E1264" s="490"/>
      <c r="F1264" s="312" t="str">
        <f t="shared" si="43"/>
        <v>否</v>
      </c>
      <c r="G1264" s="174" t="str">
        <f t="shared" si="44"/>
        <v>项</v>
      </c>
    </row>
    <row r="1265" ht="36" customHeight="1" spans="1:7">
      <c r="A1265" s="488" t="s">
        <v>2276</v>
      </c>
      <c r="B1265" s="343" t="s">
        <v>2277</v>
      </c>
      <c r="C1265" s="489"/>
      <c r="D1265" s="489"/>
      <c r="E1265" s="490"/>
      <c r="F1265" s="312" t="str">
        <f t="shared" si="43"/>
        <v>否</v>
      </c>
      <c r="G1265" s="174" t="str">
        <f t="shared" si="44"/>
        <v>项</v>
      </c>
    </row>
    <row r="1266" ht="36" customHeight="1" spans="1:7">
      <c r="A1266" s="488" t="s">
        <v>2278</v>
      </c>
      <c r="B1266" s="343" t="s">
        <v>2279</v>
      </c>
      <c r="C1266" s="489"/>
      <c r="D1266" s="489"/>
      <c r="E1266" s="490"/>
      <c r="F1266" s="312" t="str">
        <f t="shared" si="43"/>
        <v>否</v>
      </c>
      <c r="G1266" s="174" t="str">
        <f t="shared" si="44"/>
        <v>项</v>
      </c>
    </row>
    <row r="1267" ht="36" customHeight="1" spans="1:7">
      <c r="A1267" s="488" t="s">
        <v>2280</v>
      </c>
      <c r="B1267" s="343" t="s">
        <v>2281</v>
      </c>
      <c r="C1267" s="489"/>
      <c r="D1267" s="489"/>
      <c r="E1267" s="490"/>
      <c r="F1267" s="312" t="str">
        <f t="shared" si="43"/>
        <v>否</v>
      </c>
      <c r="G1267" s="174" t="str">
        <f t="shared" si="44"/>
        <v>项</v>
      </c>
    </row>
    <row r="1268" ht="36" customHeight="1" spans="1:7">
      <c r="A1268" s="488" t="s">
        <v>2282</v>
      </c>
      <c r="B1268" s="343" t="s">
        <v>2283</v>
      </c>
      <c r="C1268" s="489"/>
      <c r="D1268" s="489"/>
      <c r="E1268" s="490"/>
      <c r="F1268" s="312" t="str">
        <f t="shared" si="43"/>
        <v>否</v>
      </c>
      <c r="G1268" s="174" t="str">
        <f t="shared" si="44"/>
        <v>项</v>
      </c>
    </row>
    <row r="1269" ht="36" customHeight="1" spans="1:7">
      <c r="A1269" s="488" t="s">
        <v>2284</v>
      </c>
      <c r="B1269" s="343" t="s">
        <v>2285</v>
      </c>
      <c r="C1269" s="489"/>
      <c r="D1269" s="489"/>
      <c r="E1269" s="490"/>
      <c r="F1269" s="312" t="str">
        <f t="shared" si="43"/>
        <v>否</v>
      </c>
      <c r="G1269" s="174" t="str">
        <f t="shared" si="44"/>
        <v>项</v>
      </c>
    </row>
    <row r="1270" ht="36" customHeight="1" spans="1:7">
      <c r="A1270" s="488" t="s">
        <v>2286</v>
      </c>
      <c r="B1270" s="343" t="s">
        <v>2287</v>
      </c>
      <c r="C1270" s="489"/>
      <c r="D1270" s="489"/>
      <c r="E1270" s="490"/>
      <c r="F1270" s="312" t="str">
        <f t="shared" si="43"/>
        <v>否</v>
      </c>
      <c r="G1270" s="174" t="str">
        <f t="shared" si="44"/>
        <v>项</v>
      </c>
    </row>
    <row r="1271" ht="36" customHeight="1" spans="1:7">
      <c r="A1271" s="488" t="s">
        <v>2288</v>
      </c>
      <c r="B1271" s="343" t="s">
        <v>2289</v>
      </c>
      <c r="C1271" s="489"/>
      <c r="D1271" s="489"/>
      <c r="E1271" s="490"/>
      <c r="F1271" s="312" t="str">
        <f t="shared" si="43"/>
        <v>否</v>
      </c>
      <c r="G1271" s="174" t="str">
        <f t="shared" si="44"/>
        <v>项</v>
      </c>
    </row>
    <row r="1272" ht="36" customHeight="1" spans="1:7">
      <c r="A1272" s="488" t="s">
        <v>2290</v>
      </c>
      <c r="B1272" s="343" t="s">
        <v>2291</v>
      </c>
      <c r="C1272" s="489"/>
      <c r="D1272" s="489"/>
      <c r="E1272" s="490"/>
      <c r="F1272" s="312" t="str">
        <f t="shared" si="43"/>
        <v>否</v>
      </c>
      <c r="G1272" s="174" t="str">
        <f t="shared" si="44"/>
        <v>项</v>
      </c>
    </row>
    <row r="1273" ht="36" customHeight="1" spans="1:7">
      <c r="A1273" s="345">
        <v>2220511</v>
      </c>
      <c r="B1273" s="343" t="s">
        <v>2292</v>
      </c>
      <c r="C1273" s="489"/>
      <c r="D1273" s="489"/>
      <c r="E1273" s="490"/>
      <c r="F1273" s="312" t="str">
        <f t="shared" si="43"/>
        <v>否</v>
      </c>
      <c r="G1273" s="174" t="str">
        <f t="shared" si="44"/>
        <v>项</v>
      </c>
    </row>
    <row r="1274" ht="36" customHeight="1" spans="1:7">
      <c r="A1274" s="488" t="s">
        <v>2293</v>
      </c>
      <c r="B1274" s="343" t="s">
        <v>2294</v>
      </c>
      <c r="C1274" s="489"/>
      <c r="D1274" s="489"/>
      <c r="E1274" s="490"/>
      <c r="F1274" s="312" t="str">
        <f t="shared" si="43"/>
        <v>否</v>
      </c>
      <c r="G1274" s="174" t="str">
        <f t="shared" si="44"/>
        <v>项</v>
      </c>
    </row>
    <row r="1275" ht="36" customHeight="1" spans="1:8">
      <c r="A1275" s="485" t="s">
        <v>2295</v>
      </c>
      <c r="B1275" s="494" t="s">
        <v>525</v>
      </c>
      <c r="C1275" s="512"/>
      <c r="D1275" s="512"/>
      <c r="E1275" s="490"/>
      <c r="F1275" s="312" t="str">
        <f t="shared" si="43"/>
        <v>否</v>
      </c>
      <c r="G1275" s="174" t="str">
        <f t="shared" si="44"/>
        <v>项</v>
      </c>
      <c r="H1275" s="496"/>
    </row>
    <row r="1276" ht="36" customHeight="1" spans="1:7">
      <c r="A1276" s="485" t="s">
        <v>111</v>
      </c>
      <c r="B1276" s="339" t="s">
        <v>112</v>
      </c>
      <c r="C1276" s="486">
        <f>C1277+C1289+C1295+C1301+C1309+C1322+C1326+C1332</f>
        <v>267</v>
      </c>
      <c r="D1276" s="486">
        <f>D1277+D1289+D1295+D1301+D1309+D1322+D1326+D1332</f>
        <v>175</v>
      </c>
      <c r="E1276" s="487">
        <f>(D1276-C1276)/C1276</f>
        <v>-0.344569288389513</v>
      </c>
      <c r="F1276" s="312" t="str">
        <f t="shared" si="43"/>
        <v>是</v>
      </c>
      <c r="G1276" s="174" t="str">
        <f t="shared" si="44"/>
        <v>类</v>
      </c>
    </row>
    <row r="1277" ht="36" customHeight="1" spans="1:7">
      <c r="A1277" s="485" t="s">
        <v>2296</v>
      </c>
      <c r="B1277" s="339" t="s">
        <v>2297</v>
      </c>
      <c r="C1277" s="486">
        <v>182</v>
      </c>
      <c r="D1277" s="486">
        <v>120</v>
      </c>
      <c r="E1277" s="487">
        <f>(D1277-C1277)/C1277</f>
        <v>-0.340659340659341</v>
      </c>
      <c r="F1277" s="312" t="str">
        <f t="shared" si="43"/>
        <v>是</v>
      </c>
      <c r="G1277" s="174" t="str">
        <f t="shared" si="44"/>
        <v>款</v>
      </c>
    </row>
    <row r="1278" ht="36" customHeight="1" spans="1:7">
      <c r="A1278" s="488" t="s">
        <v>2298</v>
      </c>
      <c r="B1278" s="343" t="s">
        <v>143</v>
      </c>
      <c r="C1278" s="489">
        <v>169</v>
      </c>
      <c r="D1278" s="489">
        <v>102</v>
      </c>
      <c r="E1278" s="490">
        <f>(D1278-C1278)/C1278</f>
        <v>-0.396449704142012</v>
      </c>
      <c r="F1278" s="312" t="str">
        <f t="shared" si="43"/>
        <v>是</v>
      </c>
      <c r="G1278" s="174" t="str">
        <f t="shared" si="44"/>
        <v>项</v>
      </c>
    </row>
    <row r="1279" ht="36" customHeight="1" spans="1:7">
      <c r="A1279" s="488" t="s">
        <v>2299</v>
      </c>
      <c r="B1279" s="343" t="s">
        <v>145</v>
      </c>
      <c r="C1279" s="489">
        <v>9</v>
      </c>
      <c r="D1279" s="489">
        <v>18</v>
      </c>
      <c r="E1279" s="490">
        <f>(D1279-C1279)/C1279</f>
        <v>1</v>
      </c>
      <c r="F1279" s="312" t="str">
        <f t="shared" ref="F1279:F1342" si="45">IF(LEN(A1279)=3,"是",IF(B1279&lt;&gt;"",IF(SUM(C1279:D1279)&lt;&gt;0,"是","否"),"是"))</f>
        <v>是</v>
      </c>
      <c r="G1279" s="174" t="str">
        <f t="shared" ref="G1279:G1342" si="46">IF(LEN(A1279)=3,"类",IF(LEN(A1279)=5,"款","项"))</f>
        <v>项</v>
      </c>
    </row>
    <row r="1280" ht="36" customHeight="1" spans="1:7">
      <c r="A1280" s="488" t="s">
        <v>2300</v>
      </c>
      <c r="B1280" s="343" t="s">
        <v>147</v>
      </c>
      <c r="C1280" s="489"/>
      <c r="D1280" s="489"/>
      <c r="E1280" s="490"/>
      <c r="F1280" s="312" t="str">
        <f t="shared" si="45"/>
        <v>否</v>
      </c>
      <c r="G1280" s="174" t="str">
        <f t="shared" si="46"/>
        <v>项</v>
      </c>
    </row>
    <row r="1281" ht="36" customHeight="1" spans="1:7">
      <c r="A1281" s="488" t="s">
        <v>2301</v>
      </c>
      <c r="B1281" s="343" t="s">
        <v>2302</v>
      </c>
      <c r="C1281" s="489">
        <v>4</v>
      </c>
      <c r="D1281" s="489"/>
      <c r="E1281" s="490">
        <f>(D1281-C1281)/C1281</f>
        <v>-1</v>
      </c>
      <c r="F1281" s="312" t="str">
        <f t="shared" si="45"/>
        <v>是</v>
      </c>
      <c r="G1281" s="174" t="str">
        <f t="shared" si="46"/>
        <v>项</v>
      </c>
    </row>
    <row r="1282" ht="36" customHeight="1" spans="1:7">
      <c r="A1282" s="488" t="s">
        <v>2303</v>
      </c>
      <c r="B1282" s="343" t="s">
        <v>2304</v>
      </c>
      <c r="C1282" s="489"/>
      <c r="D1282" s="489"/>
      <c r="E1282" s="490"/>
      <c r="F1282" s="312" t="str">
        <f t="shared" si="45"/>
        <v>否</v>
      </c>
      <c r="G1282" s="174" t="str">
        <f t="shared" si="46"/>
        <v>项</v>
      </c>
    </row>
    <row r="1283" ht="36" customHeight="1" spans="1:7">
      <c r="A1283" s="488" t="s">
        <v>2305</v>
      </c>
      <c r="B1283" s="343" t="s">
        <v>2306</v>
      </c>
      <c r="C1283" s="489"/>
      <c r="D1283" s="489"/>
      <c r="E1283" s="490"/>
      <c r="F1283" s="312" t="str">
        <f t="shared" si="45"/>
        <v>否</v>
      </c>
      <c r="G1283" s="174" t="str">
        <f t="shared" si="46"/>
        <v>项</v>
      </c>
    </row>
    <row r="1284" ht="36" customHeight="1" spans="1:7">
      <c r="A1284" s="488" t="s">
        <v>2307</v>
      </c>
      <c r="B1284" s="343" t="s">
        <v>2308</v>
      </c>
      <c r="C1284" s="489"/>
      <c r="D1284" s="489"/>
      <c r="E1284" s="490"/>
      <c r="F1284" s="312" t="str">
        <f t="shared" si="45"/>
        <v>否</v>
      </c>
      <c r="G1284" s="174" t="str">
        <f t="shared" si="46"/>
        <v>项</v>
      </c>
    </row>
    <row r="1285" ht="36" customHeight="1" spans="1:7">
      <c r="A1285" s="488" t="s">
        <v>2309</v>
      </c>
      <c r="B1285" s="343" t="s">
        <v>2310</v>
      </c>
      <c r="C1285" s="489"/>
      <c r="D1285" s="489"/>
      <c r="E1285" s="490"/>
      <c r="F1285" s="312" t="str">
        <f t="shared" si="45"/>
        <v>否</v>
      </c>
      <c r="G1285" s="174" t="str">
        <f t="shared" si="46"/>
        <v>项</v>
      </c>
    </row>
    <row r="1286" ht="36" customHeight="1" spans="1:7">
      <c r="A1286" s="488" t="s">
        <v>2311</v>
      </c>
      <c r="B1286" s="343" t="s">
        <v>2312</v>
      </c>
      <c r="C1286" s="489"/>
      <c r="D1286" s="489"/>
      <c r="E1286" s="490"/>
      <c r="F1286" s="312" t="str">
        <f t="shared" si="45"/>
        <v>否</v>
      </c>
      <c r="G1286" s="174" t="str">
        <f t="shared" si="46"/>
        <v>项</v>
      </c>
    </row>
    <row r="1287" ht="36" customHeight="1" spans="1:7">
      <c r="A1287" s="488" t="s">
        <v>2313</v>
      </c>
      <c r="B1287" s="343" t="s">
        <v>161</v>
      </c>
      <c r="C1287" s="489"/>
      <c r="D1287" s="489"/>
      <c r="E1287" s="490"/>
      <c r="F1287" s="312" t="str">
        <f t="shared" si="45"/>
        <v>否</v>
      </c>
      <c r="G1287" s="174" t="str">
        <f t="shared" si="46"/>
        <v>项</v>
      </c>
    </row>
    <row r="1288" ht="36" customHeight="1" spans="1:7">
      <c r="A1288" s="488" t="s">
        <v>2314</v>
      </c>
      <c r="B1288" s="343" t="s">
        <v>2315</v>
      </c>
      <c r="C1288" s="489"/>
      <c r="D1288" s="489"/>
      <c r="E1288" s="490"/>
      <c r="F1288" s="312" t="str">
        <f t="shared" si="45"/>
        <v>否</v>
      </c>
      <c r="G1288" s="174" t="str">
        <f t="shared" si="46"/>
        <v>项</v>
      </c>
    </row>
    <row r="1289" ht="36" customHeight="1" spans="1:7">
      <c r="A1289" s="485" t="s">
        <v>2316</v>
      </c>
      <c r="B1289" s="339" t="s">
        <v>2317</v>
      </c>
      <c r="C1289" s="486">
        <v>49</v>
      </c>
      <c r="D1289" s="486">
        <v>55</v>
      </c>
      <c r="E1289" s="487">
        <f>(D1289-C1289)/C1289</f>
        <v>0.122448979591837</v>
      </c>
      <c r="F1289" s="312" t="str">
        <f t="shared" si="45"/>
        <v>是</v>
      </c>
      <c r="G1289" s="174" t="str">
        <f t="shared" si="46"/>
        <v>款</v>
      </c>
    </row>
    <row r="1290" ht="36" customHeight="1" spans="1:7">
      <c r="A1290" s="488" t="s">
        <v>2318</v>
      </c>
      <c r="B1290" s="343" t="s">
        <v>143</v>
      </c>
      <c r="C1290" s="489"/>
      <c r="D1290" s="489"/>
      <c r="E1290" s="490"/>
      <c r="F1290" s="312" t="str">
        <f t="shared" si="45"/>
        <v>否</v>
      </c>
      <c r="G1290" s="174" t="str">
        <f t="shared" si="46"/>
        <v>项</v>
      </c>
    </row>
    <row r="1291" ht="36" customHeight="1" spans="1:7">
      <c r="A1291" s="488" t="s">
        <v>2319</v>
      </c>
      <c r="B1291" s="343" t="s">
        <v>145</v>
      </c>
      <c r="C1291" s="489"/>
      <c r="D1291" s="489">
        <v>50</v>
      </c>
      <c r="E1291" s="490"/>
      <c r="F1291" s="312" t="str">
        <f t="shared" si="45"/>
        <v>是</v>
      </c>
      <c r="G1291" s="174" t="str">
        <f t="shared" si="46"/>
        <v>项</v>
      </c>
    </row>
    <row r="1292" ht="36" customHeight="1" spans="1:7">
      <c r="A1292" s="488" t="s">
        <v>2320</v>
      </c>
      <c r="B1292" s="343" t="s">
        <v>147</v>
      </c>
      <c r="C1292" s="489"/>
      <c r="D1292" s="489"/>
      <c r="E1292" s="490"/>
      <c r="F1292" s="312" t="str">
        <f t="shared" si="45"/>
        <v>否</v>
      </c>
      <c r="G1292" s="174" t="str">
        <f t="shared" si="46"/>
        <v>项</v>
      </c>
    </row>
    <row r="1293" ht="36" customHeight="1" spans="1:7">
      <c r="A1293" s="488" t="s">
        <v>2321</v>
      </c>
      <c r="B1293" s="343" t="s">
        <v>2322</v>
      </c>
      <c r="C1293" s="489">
        <v>49</v>
      </c>
      <c r="D1293" s="489">
        <v>5</v>
      </c>
      <c r="E1293" s="490">
        <f>(D1293-C1293)/C1293</f>
        <v>-0.897959183673469</v>
      </c>
      <c r="F1293" s="312" t="str">
        <f t="shared" si="45"/>
        <v>是</v>
      </c>
      <c r="G1293" s="174" t="str">
        <f t="shared" si="46"/>
        <v>项</v>
      </c>
    </row>
    <row r="1294" ht="36" customHeight="1" spans="1:7">
      <c r="A1294" s="488" t="s">
        <v>2323</v>
      </c>
      <c r="B1294" s="343" t="s">
        <v>2324</v>
      </c>
      <c r="C1294" s="489"/>
      <c r="D1294" s="489"/>
      <c r="E1294" s="490"/>
      <c r="F1294" s="312" t="str">
        <f t="shared" si="45"/>
        <v>否</v>
      </c>
      <c r="G1294" s="174" t="str">
        <f t="shared" si="46"/>
        <v>项</v>
      </c>
    </row>
    <row r="1295" ht="36" customHeight="1" spans="1:7">
      <c r="A1295" s="485" t="s">
        <v>2325</v>
      </c>
      <c r="B1295" s="339" t="s">
        <v>2326</v>
      </c>
      <c r="C1295" s="486"/>
      <c r="D1295" s="486"/>
      <c r="E1295" s="490"/>
      <c r="F1295" s="312" t="str">
        <f t="shared" si="45"/>
        <v>否</v>
      </c>
      <c r="G1295" s="174" t="str">
        <f t="shared" si="46"/>
        <v>款</v>
      </c>
    </row>
    <row r="1296" ht="36" customHeight="1" spans="1:7">
      <c r="A1296" s="488" t="s">
        <v>2327</v>
      </c>
      <c r="B1296" s="343" t="s">
        <v>143</v>
      </c>
      <c r="C1296" s="489"/>
      <c r="D1296" s="489"/>
      <c r="E1296" s="490"/>
      <c r="F1296" s="312" t="str">
        <f t="shared" si="45"/>
        <v>否</v>
      </c>
      <c r="G1296" s="174" t="str">
        <f t="shared" si="46"/>
        <v>项</v>
      </c>
    </row>
    <row r="1297" ht="36" customHeight="1" spans="1:7">
      <c r="A1297" s="488" t="s">
        <v>2328</v>
      </c>
      <c r="B1297" s="343" t="s">
        <v>145</v>
      </c>
      <c r="C1297" s="489"/>
      <c r="D1297" s="489"/>
      <c r="E1297" s="490"/>
      <c r="F1297" s="312" t="str">
        <f t="shared" si="45"/>
        <v>否</v>
      </c>
      <c r="G1297" s="174" t="str">
        <f t="shared" si="46"/>
        <v>项</v>
      </c>
    </row>
    <row r="1298" ht="36" customHeight="1" spans="1:7">
      <c r="A1298" s="488" t="s">
        <v>2329</v>
      </c>
      <c r="B1298" s="343" t="s">
        <v>147</v>
      </c>
      <c r="C1298" s="489"/>
      <c r="D1298" s="489"/>
      <c r="E1298" s="490"/>
      <c r="F1298" s="312" t="str">
        <f t="shared" si="45"/>
        <v>否</v>
      </c>
      <c r="G1298" s="174" t="str">
        <f t="shared" si="46"/>
        <v>项</v>
      </c>
    </row>
    <row r="1299" ht="36" customHeight="1" spans="1:7">
      <c r="A1299" s="488" t="s">
        <v>2330</v>
      </c>
      <c r="B1299" s="343" t="s">
        <v>2331</v>
      </c>
      <c r="C1299" s="489"/>
      <c r="D1299" s="489"/>
      <c r="E1299" s="490"/>
      <c r="F1299" s="312" t="str">
        <f t="shared" si="45"/>
        <v>否</v>
      </c>
      <c r="G1299" s="174" t="str">
        <f t="shared" si="46"/>
        <v>项</v>
      </c>
    </row>
    <row r="1300" ht="36" customHeight="1" spans="1:7">
      <c r="A1300" s="488" t="s">
        <v>2332</v>
      </c>
      <c r="B1300" s="343" t="s">
        <v>2333</v>
      </c>
      <c r="C1300" s="489"/>
      <c r="D1300" s="489"/>
      <c r="E1300" s="490"/>
      <c r="F1300" s="312" t="str">
        <f t="shared" si="45"/>
        <v>否</v>
      </c>
      <c r="G1300" s="174" t="str">
        <f t="shared" si="46"/>
        <v>项</v>
      </c>
    </row>
    <row r="1301" ht="36" customHeight="1" spans="1:7">
      <c r="A1301" s="485" t="s">
        <v>2334</v>
      </c>
      <c r="B1301" s="339" t="s">
        <v>2335</v>
      </c>
      <c r="C1301" s="486"/>
      <c r="D1301" s="486"/>
      <c r="E1301" s="490"/>
      <c r="F1301" s="312" t="str">
        <f t="shared" si="45"/>
        <v>否</v>
      </c>
      <c r="G1301" s="174" t="str">
        <f t="shared" si="46"/>
        <v>款</v>
      </c>
    </row>
    <row r="1302" ht="36" customHeight="1" spans="1:7">
      <c r="A1302" s="488" t="s">
        <v>2336</v>
      </c>
      <c r="B1302" s="343" t="s">
        <v>143</v>
      </c>
      <c r="C1302" s="489"/>
      <c r="D1302" s="489"/>
      <c r="E1302" s="490"/>
      <c r="F1302" s="312" t="str">
        <f t="shared" si="45"/>
        <v>否</v>
      </c>
      <c r="G1302" s="174" t="str">
        <f t="shared" si="46"/>
        <v>项</v>
      </c>
    </row>
    <row r="1303" ht="36" customHeight="1" spans="1:7">
      <c r="A1303" s="488" t="s">
        <v>2337</v>
      </c>
      <c r="B1303" s="343" t="s">
        <v>145</v>
      </c>
      <c r="C1303" s="489"/>
      <c r="D1303" s="489"/>
      <c r="E1303" s="490"/>
      <c r="F1303" s="312" t="str">
        <f t="shared" si="45"/>
        <v>否</v>
      </c>
      <c r="G1303" s="174" t="str">
        <f t="shared" si="46"/>
        <v>项</v>
      </c>
    </row>
    <row r="1304" ht="36" customHeight="1" spans="1:7">
      <c r="A1304" s="488" t="s">
        <v>2338</v>
      </c>
      <c r="B1304" s="343" t="s">
        <v>147</v>
      </c>
      <c r="C1304" s="489"/>
      <c r="D1304" s="489"/>
      <c r="E1304" s="490"/>
      <c r="F1304" s="312" t="str">
        <f t="shared" si="45"/>
        <v>否</v>
      </c>
      <c r="G1304" s="174" t="str">
        <f t="shared" si="46"/>
        <v>项</v>
      </c>
    </row>
    <row r="1305" ht="36" customHeight="1" spans="1:7">
      <c r="A1305" s="488" t="s">
        <v>2339</v>
      </c>
      <c r="B1305" s="343" t="s">
        <v>2340</v>
      </c>
      <c r="C1305" s="489"/>
      <c r="D1305" s="489"/>
      <c r="E1305" s="490"/>
      <c r="F1305" s="312" t="str">
        <f t="shared" si="45"/>
        <v>否</v>
      </c>
      <c r="G1305" s="174" t="str">
        <f t="shared" si="46"/>
        <v>项</v>
      </c>
    </row>
    <row r="1306" ht="36" customHeight="1" spans="1:7">
      <c r="A1306" s="488" t="s">
        <v>2341</v>
      </c>
      <c r="B1306" s="343" t="s">
        <v>2342</v>
      </c>
      <c r="C1306" s="489"/>
      <c r="D1306" s="489"/>
      <c r="E1306" s="490"/>
      <c r="F1306" s="312" t="str">
        <f t="shared" si="45"/>
        <v>否</v>
      </c>
      <c r="G1306" s="174" t="str">
        <f t="shared" si="46"/>
        <v>项</v>
      </c>
    </row>
    <row r="1307" ht="36" customHeight="1" spans="1:7">
      <c r="A1307" s="488" t="s">
        <v>2343</v>
      </c>
      <c r="B1307" s="343" t="s">
        <v>161</v>
      </c>
      <c r="C1307" s="489"/>
      <c r="D1307" s="489"/>
      <c r="E1307" s="490"/>
      <c r="F1307" s="312" t="str">
        <f t="shared" si="45"/>
        <v>否</v>
      </c>
      <c r="G1307" s="174" t="str">
        <f t="shared" si="46"/>
        <v>项</v>
      </c>
    </row>
    <row r="1308" ht="36" customHeight="1" spans="1:7">
      <c r="A1308" s="488" t="s">
        <v>2344</v>
      </c>
      <c r="B1308" s="343" t="s">
        <v>2345</v>
      </c>
      <c r="C1308" s="489"/>
      <c r="D1308" s="489"/>
      <c r="E1308" s="490"/>
      <c r="F1308" s="312" t="str">
        <f t="shared" si="45"/>
        <v>否</v>
      </c>
      <c r="G1308" s="174" t="str">
        <f t="shared" si="46"/>
        <v>项</v>
      </c>
    </row>
    <row r="1309" ht="36" customHeight="1" spans="1:7">
      <c r="A1309" s="485" t="s">
        <v>2346</v>
      </c>
      <c r="B1309" s="339" t="s">
        <v>2347</v>
      </c>
      <c r="C1309" s="486"/>
      <c r="D1309" s="486"/>
      <c r="E1309" s="490"/>
      <c r="F1309" s="312" t="str">
        <f t="shared" si="45"/>
        <v>否</v>
      </c>
      <c r="G1309" s="174" t="str">
        <f t="shared" si="46"/>
        <v>款</v>
      </c>
    </row>
    <row r="1310" ht="36" customHeight="1" spans="1:7">
      <c r="A1310" s="488" t="s">
        <v>2348</v>
      </c>
      <c r="B1310" s="343" t="s">
        <v>143</v>
      </c>
      <c r="C1310" s="489"/>
      <c r="D1310" s="489"/>
      <c r="E1310" s="490"/>
      <c r="F1310" s="312" t="str">
        <f t="shared" si="45"/>
        <v>否</v>
      </c>
      <c r="G1310" s="174" t="str">
        <f t="shared" si="46"/>
        <v>项</v>
      </c>
    </row>
    <row r="1311" ht="36" customHeight="1" spans="1:7">
      <c r="A1311" s="488" t="s">
        <v>2349</v>
      </c>
      <c r="B1311" s="343" t="s">
        <v>145</v>
      </c>
      <c r="C1311" s="489"/>
      <c r="D1311" s="489"/>
      <c r="E1311" s="490"/>
      <c r="F1311" s="312" t="str">
        <f t="shared" si="45"/>
        <v>否</v>
      </c>
      <c r="G1311" s="174" t="str">
        <f t="shared" si="46"/>
        <v>项</v>
      </c>
    </row>
    <row r="1312" ht="36" customHeight="1" spans="1:7">
      <c r="A1312" s="488" t="s">
        <v>2350</v>
      </c>
      <c r="B1312" s="343" t="s">
        <v>147</v>
      </c>
      <c r="C1312" s="489"/>
      <c r="D1312" s="489"/>
      <c r="E1312" s="490"/>
      <c r="F1312" s="312" t="str">
        <f t="shared" si="45"/>
        <v>否</v>
      </c>
      <c r="G1312" s="174" t="str">
        <f t="shared" si="46"/>
        <v>项</v>
      </c>
    </row>
    <row r="1313" ht="36" customHeight="1" spans="1:7">
      <c r="A1313" s="488" t="s">
        <v>2351</v>
      </c>
      <c r="B1313" s="343" t="s">
        <v>2352</v>
      </c>
      <c r="C1313" s="489"/>
      <c r="D1313" s="489"/>
      <c r="E1313" s="490"/>
      <c r="F1313" s="312" t="str">
        <f t="shared" si="45"/>
        <v>否</v>
      </c>
      <c r="G1313" s="174" t="str">
        <f t="shared" si="46"/>
        <v>项</v>
      </c>
    </row>
    <row r="1314" ht="36" customHeight="1" spans="1:7">
      <c r="A1314" s="488" t="s">
        <v>2353</v>
      </c>
      <c r="B1314" s="343" t="s">
        <v>2354</v>
      </c>
      <c r="C1314" s="489"/>
      <c r="D1314" s="489"/>
      <c r="E1314" s="490"/>
      <c r="F1314" s="312" t="str">
        <f t="shared" si="45"/>
        <v>否</v>
      </c>
      <c r="G1314" s="174" t="str">
        <f t="shared" si="46"/>
        <v>项</v>
      </c>
    </row>
    <row r="1315" ht="36" customHeight="1" spans="1:7">
      <c r="A1315" s="488" t="s">
        <v>2355</v>
      </c>
      <c r="B1315" s="343" t="s">
        <v>2356</v>
      </c>
      <c r="C1315" s="489"/>
      <c r="D1315" s="489"/>
      <c r="E1315" s="490"/>
      <c r="F1315" s="312" t="str">
        <f t="shared" si="45"/>
        <v>否</v>
      </c>
      <c r="G1315" s="174" t="str">
        <f t="shared" si="46"/>
        <v>项</v>
      </c>
    </row>
    <row r="1316" ht="36" customHeight="1" spans="1:7">
      <c r="A1316" s="488" t="s">
        <v>2357</v>
      </c>
      <c r="B1316" s="343" t="s">
        <v>2358</v>
      </c>
      <c r="C1316" s="489"/>
      <c r="D1316" s="489"/>
      <c r="E1316" s="490"/>
      <c r="F1316" s="312" t="str">
        <f t="shared" si="45"/>
        <v>否</v>
      </c>
      <c r="G1316" s="174" t="str">
        <f t="shared" si="46"/>
        <v>项</v>
      </c>
    </row>
    <row r="1317" ht="36" customHeight="1" spans="1:7">
      <c r="A1317" s="488" t="s">
        <v>2359</v>
      </c>
      <c r="B1317" s="343" t="s">
        <v>2360</v>
      </c>
      <c r="C1317" s="489"/>
      <c r="D1317" s="489"/>
      <c r="E1317" s="490"/>
      <c r="F1317" s="312" t="str">
        <f t="shared" si="45"/>
        <v>否</v>
      </c>
      <c r="G1317" s="174" t="str">
        <f t="shared" si="46"/>
        <v>项</v>
      </c>
    </row>
    <row r="1318" ht="36" customHeight="1" spans="1:7">
      <c r="A1318" s="488" t="s">
        <v>2361</v>
      </c>
      <c r="B1318" s="343" t="s">
        <v>2362</v>
      </c>
      <c r="C1318" s="489"/>
      <c r="D1318" s="489"/>
      <c r="E1318" s="490"/>
      <c r="F1318" s="312" t="str">
        <f t="shared" si="45"/>
        <v>否</v>
      </c>
      <c r="G1318" s="174" t="str">
        <f t="shared" si="46"/>
        <v>项</v>
      </c>
    </row>
    <row r="1319" ht="36" customHeight="1" spans="1:7">
      <c r="A1319" s="488" t="s">
        <v>2363</v>
      </c>
      <c r="B1319" s="343" t="s">
        <v>2364</v>
      </c>
      <c r="C1319" s="489"/>
      <c r="D1319" s="489"/>
      <c r="E1319" s="490"/>
      <c r="F1319" s="312" t="str">
        <f t="shared" si="45"/>
        <v>否</v>
      </c>
      <c r="G1319" s="174" t="str">
        <f t="shared" si="46"/>
        <v>项</v>
      </c>
    </row>
    <row r="1320" ht="36" customHeight="1" spans="1:7">
      <c r="A1320" s="488" t="s">
        <v>2365</v>
      </c>
      <c r="B1320" s="343" t="s">
        <v>2366</v>
      </c>
      <c r="C1320" s="489"/>
      <c r="D1320" s="489"/>
      <c r="E1320" s="490"/>
      <c r="F1320" s="312" t="str">
        <f t="shared" si="45"/>
        <v>否</v>
      </c>
      <c r="G1320" s="174" t="str">
        <f t="shared" si="46"/>
        <v>项</v>
      </c>
    </row>
    <row r="1321" ht="36" customHeight="1" spans="1:7">
      <c r="A1321" s="488" t="s">
        <v>2367</v>
      </c>
      <c r="B1321" s="343" t="s">
        <v>2368</v>
      </c>
      <c r="C1321" s="489"/>
      <c r="D1321" s="489"/>
      <c r="E1321" s="490"/>
      <c r="F1321" s="312" t="str">
        <f t="shared" si="45"/>
        <v>否</v>
      </c>
      <c r="G1321" s="174" t="str">
        <f t="shared" si="46"/>
        <v>项</v>
      </c>
    </row>
    <row r="1322" ht="36" customHeight="1" spans="1:7">
      <c r="A1322" s="485" t="s">
        <v>2369</v>
      </c>
      <c r="B1322" s="339" t="s">
        <v>2370</v>
      </c>
      <c r="C1322" s="486">
        <v>29</v>
      </c>
      <c r="D1322" s="486"/>
      <c r="E1322" s="487">
        <f>(D1322-C1322)/C1322</f>
        <v>-1</v>
      </c>
      <c r="F1322" s="312" t="str">
        <f t="shared" si="45"/>
        <v>是</v>
      </c>
      <c r="G1322" s="174" t="str">
        <f t="shared" si="46"/>
        <v>款</v>
      </c>
    </row>
    <row r="1323" ht="36" customHeight="1" spans="1:7">
      <c r="A1323" s="488" t="s">
        <v>2371</v>
      </c>
      <c r="B1323" s="343" t="s">
        <v>2372</v>
      </c>
      <c r="C1323" s="489"/>
      <c r="D1323" s="489"/>
      <c r="E1323" s="490"/>
      <c r="F1323" s="312" t="str">
        <f t="shared" si="45"/>
        <v>否</v>
      </c>
      <c r="G1323" s="174" t="str">
        <f t="shared" si="46"/>
        <v>项</v>
      </c>
    </row>
    <row r="1324" ht="36" customHeight="1" spans="1:7">
      <c r="A1324" s="488" t="s">
        <v>2373</v>
      </c>
      <c r="B1324" s="343" t="s">
        <v>2374</v>
      </c>
      <c r="C1324" s="489">
        <v>29</v>
      </c>
      <c r="D1324" s="489"/>
      <c r="E1324" s="490">
        <f>(D1324-C1324)/C1324</f>
        <v>-1</v>
      </c>
      <c r="F1324" s="312" t="str">
        <f t="shared" si="45"/>
        <v>是</v>
      </c>
      <c r="G1324" s="174" t="str">
        <f t="shared" si="46"/>
        <v>项</v>
      </c>
    </row>
    <row r="1325" ht="36" customHeight="1" spans="1:7">
      <c r="A1325" s="488" t="s">
        <v>2375</v>
      </c>
      <c r="B1325" s="343" t="s">
        <v>2376</v>
      </c>
      <c r="C1325" s="489"/>
      <c r="D1325" s="489"/>
      <c r="E1325" s="490"/>
      <c r="F1325" s="312" t="str">
        <f t="shared" si="45"/>
        <v>否</v>
      </c>
      <c r="G1325" s="174" t="str">
        <f t="shared" si="46"/>
        <v>项</v>
      </c>
    </row>
    <row r="1326" ht="36" customHeight="1" spans="1:7">
      <c r="A1326" s="485" t="s">
        <v>2377</v>
      </c>
      <c r="B1326" s="339" t="s">
        <v>2378</v>
      </c>
      <c r="C1326" s="486">
        <v>7</v>
      </c>
      <c r="D1326" s="486"/>
      <c r="E1326" s="487">
        <f>(D1326-C1326)/C1326</f>
        <v>-1</v>
      </c>
      <c r="F1326" s="312" t="str">
        <f t="shared" si="45"/>
        <v>是</v>
      </c>
      <c r="G1326" s="174" t="str">
        <f t="shared" si="46"/>
        <v>款</v>
      </c>
    </row>
    <row r="1327" ht="36" customHeight="1" spans="1:7">
      <c r="A1327" s="488" t="s">
        <v>2379</v>
      </c>
      <c r="B1327" s="343" t="s">
        <v>2380</v>
      </c>
      <c r="C1327" s="489"/>
      <c r="D1327" s="489"/>
      <c r="E1327" s="490"/>
      <c r="F1327" s="312" t="str">
        <f t="shared" si="45"/>
        <v>否</v>
      </c>
      <c r="G1327" s="174" t="str">
        <f t="shared" si="46"/>
        <v>项</v>
      </c>
    </row>
    <row r="1328" ht="36" customHeight="1" spans="1:7">
      <c r="A1328" s="488" t="s">
        <v>2381</v>
      </c>
      <c r="B1328" s="343" t="s">
        <v>2382</v>
      </c>
      <c r="C1328" s="489"/>
      <c r="D1328" s="489"/>
      <c r="E1328" s="490"/>
      <c r="F1328" s="312" t="str">
        <f t="shared" si="45"/>
        <v>否</v>
      </c>
      <c r="G1328" s="174" t="str">
        <f t="shared" si="46"/>
        <v>项</v>
      </c>
    </row>
    <row r="1329" ht="36" customHeight="1" spans="1:7">
      <c r="A1329" s="488" t="s">
        <v>2383</v>
      </c>
      <c r="B1329" s="343" t="s">
        <v>2384</v>
      </c>
      <c r="C1329" s="489">
        <v>7</v>
      </c>
      <c r="D1329" s="489"/>
      <c r="E1329" s="490">
        <f>(D1329-C1329)/C1329</f>
        <v>-1</v>
      </c>
      <c r="F1329" s="312" t="str">
        <f t="shared" si="45"/>
        <v>是</v>
      </c>
      <c r="G1329" s="174" t="str">
        <f t="shared" si="46"/>
        <v>项</v>
      </c>
    </row>
    <row r="1330" ht="36" customHeight="1" spans="1:7">
      <c r="A1330" s="488" t="s">
        <v>2385</v>
      </c>
      <c r="B1330" s="343" t="s">
        <v>2386</v>
      </c>
      <c r="C1330" s="489"/>
      <c r="D1330" s="489"/>
      <c r="E1330" s="490"/>
      <c r="F1330" s="312" t="str">
        <f t="shared" si="45"/>
        <v>否</v>
      </c>
      <c r="G1330" s="174" t="str">
        <f t="shared" si="46"/>
        <v>项</v>
      </c>
    </row>
    <row r="1331" ht="36" customHeight="1" spans="1:7">
      <c r="A1331" s="488" t="s">
        <v>2387</v>
      </c>
      <c r="B1331" s="343" t="s">
        <v>2388</v>
      </c>
      <c r="C1331" s="489"/>
      <c r="D1331" s="489"/>
      <c r="E1331" s="490"/>
      <c r="F1331" s="312" t="str">
        <f t="shared" si="45"/>
        <v>否</v>
      </c>
      <c r="G1331" s="174" t="str">
        <f t="shared" si="46"/>
        <v>项</v>
      </c>
    </row>
    <row r="1332" ht="36" customHeight="1" spans="1:7">
      <c r="A1332" s="485" t="s">
        <v>2389</v>
      </c>
      <c r="B1332" s="339" t="s">
        <v>2390</v>
      </c>
      <c r="C1332" s="486"/>
      <c r="D1332" s="486"/>
      <c r="E1332" s="490"/>
      <c r="F1332" s="312" t="str">
        <f t="shared" si="45"/>
        <v>否</v>
      </c>
      <c r="G1332" s="174" t="str">
        <f t="shared" si="46"/>
        <v>款</v>
      </c>
    </row>
    <row r="1333" ht="36" customHeight="1" spans="1:7">
      <c r="A1333" s="345" t="s">
        <v>2391</v>
      </c>
      <c r="B1333" s="343" t="s">
        <v>2392</v>
      </c>
      <c r="C1333" s="489"/>
      <c r="D1333" s="489"/>
      <c r="E1333" s="490"/>
      <c r="F1333" s="312" t="str">
        <f t="shared" si="45"/>
        <v>否</v>
      </c>
      <c r="G1333" s="174" t="str">
        <f t="shared" si="46"/>
        <v>项</v>
      </c>
    </row>
    <row r="1334" ht="36" customHeight="1" spans="1:8">
      <c r="A1334" s="348" t="s">
        <v>2393</v>
      </c>
      <c r="B1334" s="494" t="s">
        <v>525</v>
      </c>
      <c r="C1334" s="495"/>
      <c r="D1334" s="495"/>
      <c r="E1334" s="490"/>
      <c r="F1334" s="312" t="str">
        <f t="shared" si="45"/>
        <v>否</v>
      </c>
      <c r="G1334" s="174" t="str">
        <f t="shared" si="46"/>
        <v>项</v>
      </c>
      <c r="H1334" s="496"/>
    </row>
    <row r="1335" ht="36" customHeight="1" spans="1:7">
      <c r="A1335" s="485" t="s">
        <v>113</v>
      </c>
      <c r="B1335" s="339" t="s">
        <v>114</v>
      </c>
      <c r="C1335" s="486">
        <v>1000</v>
      </c>
      <c r="D1335" s="486">
        <v>970</v>
      </c>
      <c r="E1335" s="487">
        <f>(D1335-C1335)/C1335</f>
        <v>-0.03</v>
      </c>
      <c r="F1335" s="312" t="str">
        <f t="shared" si="45"/>
        <v>是</v>
      </c>
      <c r="G1335" s="174" t="str">
        <f t="shared" si="46"/>
        <v>类</v>
      </c>
    </row>
    <row r="1336" ht="36" customHeight="1" spans="1:7">
      <c r="A1336" s="485" t="s">
        <v>115</v>
      </c>
      <c r="B1336" s="339" t="s">
        <v>116</v>
      </c>
      <c r="C1336" s="486">
        <v>1692</v>
      </c>
      <c r="D1336" s="486">
        <v>2093</v>
      </c>
      <c r="E1336" s="487">
        <f>(D1336-C1336)/C1336</f>
        <v>0.236997635933806</v>
      </c>
      <c r="F1336" s="312" t="str">
        <f t="shared" si="45"/>
        <v>是</v>
      </c>
      <c r="G1336" s="174" t="str">
        <f t="shared" si="46"/>
        <v>类</v>
      </c>
    </row>
    <row r="1337" ht="36" customHeight="1" spans="1:7">
      <c r="A1337" s="485" t="s">
        <v>2394</v>
      </c>
      <c r="B1337" s="339" t="s">
        <v>2395</v>
      </c>
      <c r="C1337" s="486">
        <v>1692</v>
      </c>
      <c r="D1337" s="486">
        <v>2093</v>
      </c>
      <c r="E1337" s="487">
        <f>(D1337-C1337)/C1337</f>
        <v>0.236997635933806</v>
      </c>
      <c r="F1337" s="312" t="str">
        <f t="shared" si="45"/>
        <v>是</v>
      </c>
      <c r="G1337" s="174" t="str">
        <f t="shared" si="46"/>
        <v>款</v>
      </c>
    </row>
    <row r="1338" ht="36" customHeight="1" spans="1:7">
      <c r="A1338" s="488" t="s">
        <v>2396</v>
      </c>
      <c r="B1338" s="343" t="s">
        <v>2397</v>
      </c>
      <c r="C1338" s="489">
        <v>1692</v>
      </c>
      <c r="D1338" s="489">
        <v>2093</v>
      </c>
      <c r="E1338" s="490">
        <f>(D1338-C1338)/C1338</f>
        <v>0.236997635933806</v>
      </c>
      <c r="F1338" s="312" t="str">
        <f t="shared" si="45"/>
        <v>是</v>
      </c>
      <c r="G1338" s="174" t="str">
        <f t="shared" si="46"/>
        <v>项</v>
      </c>
    </row>
    <row r="1339" ht="36" customHeight="1" spans="1:7">
      <c r="A1339" s="488" t="s">
        <v>2398</v>
      </c>
      <c r="B1339" s="343" t="s">
        <v>2399</v>
      </c>
      <c r="C1339" s="489"/>
      <c r="D1339" s="489"/>
      <c r="E1339" s="490"/>
      <c r="F1339" s="312" t="str">
        <f t="shared" si="45"/>
        <v>否</v>
      </c>
      <c r="G1339" s="174" t="str">
        <f t="shared" si="46"/>
        <v>项</v>
      </c>
    </row>
    <row r="1340" ht="36" customHeight="1" spans="1:7">
      <c r="A1340" s="488" t="s">
        <v>2400</v>
      </c>
      <c r="B1340" s="343" t="s">
        <v>2401</v>
      </c>
      <c r="C1340" s="489"/>
      <c r="D1340" s="489"/>
      <c r="E1340" s="490"/>
      <c r="F1340" s="312" t="str">
        <f t="shared" si="45"/>
        <v>否</v>
      </c>
      <c r="G1340" s="174" t="str">
        <f t="shared" si="46"/>
        <v>项</v>
      </c>
    </row>
    <row r="1341" ht="36" customHeight="1" spans="1:7">
      <c r="A1341" s="488">
        <v>2320399</v>
      </c>
      <c r="B1341" s="343" t="s">
        <v>2402</v>
      </c>
      <c r="C1341" s="489"/>
      <c r="D1341" s="489"/>
      <c r="E1341" s="490"/>
      <c r="F1341" s="312" t="str">
        <f t="shared" si="45"/>
        <v>否</v>
      </c>
      <c r="G1341" s="174" t="str">
        <f t="shared" si="46"/>
        <v>项</v>
      </c>
    </row>
    <row r="1342" ht="36" customHeight="1" spans="1:8">
      <c r="A1342" s="485" t="s">
        <v>2403</v>
      </c>
      <c r="B1342" s="494" t="s">
        <v>525</v>
      </c>
      <c r="C1342" s="486"/>
      <c r="D1342" s="486"/>
      <c r="E1342" s="490"/>
      <c r="F1342" s="312" t="str">
        <f t="shared" si="45"/>
        <v>否</v>
      </c>
      <c r="G1342" s="174" t="str">
        <f t="shared" si="46"/>
        <v>项</v>
      </c>
      <c r="H1342" s="496"/>
    </row>
    <row r="1343" ht="36" customHeight="1" spans="1:7">
      <c r="A1343" s="485" t="s">
        <v>117</v>
      </c>
      <c r="B1343" s="339" t="s">
        <v>118</v>
      </c>
      <c r="C1343" s="486">
        <v>8</v>
      </c>
      <c r="D1343" s="486">
        <v>100</v>
      </c>
      <c r="E1343" s="487">
        <f>(D1343-C1343)/C1343</f>
        <v>11.5</v>
      </c>
      <c r="F1343" s="312" t="str">
        <f t="shared" ref="F1343:F1350" si="47">IF(LEN(A1343)=3,"是",IF(B1343&lt;&gt;"",IF(SUM(C1343:D1343)&lt;&gt;0,"是","否"),"是"))</f>
        <v>是</v>
      </c>
      <c r="G1343" s="174" t="str">
        <f t="shared" ref="G1343:G1348" si="48">IF(LEN(A1343)=3,"类",IF(LEN(A1343)=5,"款","项"))</f>
        <v>类</v>
      </c>
    </row>
    <row r="1344" ht="36" customHeight="1" spans="1:7">
      <c r="A1344" s="485" t="s">
        <v>2404</v>
      </c>
      <c r="B1344" s="339" t="s">
        <v>2405</v>
      </c>
      <c r="C1344" s="486">
        <v>8</v>
      </c>
      <c r="D1344" s="486">
        <v>100</v>
      </c>
      <c r="E1344" s="487">
        <f>(D1344-C1344)/C1344</f>
        <v>11.5</v>
      </c>
      <c r="F1344" s="312" t="str">
        <f t="shared" si="47"/>
        <v>是</v>
      </c>
      <c r="G1344" s="174" t="str">
        <f t="shared" si="48"/>
        <v>款</v>
      </c>
    </row>
    <row r="1345" ht="36" customHeight="1" spans="1:7">
      <c r="A1345" s="485" t="s">
        <v>119</v>
      </c>
      <c r="B1345" s="339" t="s">
        <v>120</v>
      </c>
      <c r="C1345" s="486"/>
      <c r="D1345" s="486"/>
      <c r="E1345" s="490"/>
      <c r="F1345" s="312" t="str">
        <f t="shared" si="47"/>
        <v>是</v>
      </c>
      <c r="G1345" s="174" t="str">
        <f t="shared" si="48"/>
        <v>类</v>
      </c>
    </row>
    <row r="1346" ht="36" customHeight="1" spans="1:7">
      <c r="A1346" s="485" t="s">
        <v>2406</v>
      </c>
      <c r="B1346" s="339" t="s">
        <v>2407</v>
      </c>
      <c r="C1346" s="486"/>
      <c r="D1346" s="486"/>
      <c r="E1346" s="490"/>
      <c r="F1346" s="312" t="str">
        <f t="shared" si="47"/>
        <v>否</v>
      </c>
      <c r="G1346" s="174" t="str">
        <f t="shared" si="48"/>
        <v>款</v>
      </c>
    </row>
    <row r="1347" ht="36" customHeight="1" spans="1:7">
      <c r="A1347" s="485" t="s">
        <v>2408</v>
      </c>
      <c r="B1347" s="339" t="s">
        <v>2073</v>
      </c>
      <c r="C1347" s="486"/>
      <c r="D1347" s="486"/>
      <c r="E1347" s="490"/>
      <c r="F1347" s="312" t="str">
        <f t="shared" si="47"/>
        <v>否</v>
      </c>
      <c r="G1347" s="174" t="str">
        <f t="shared" si="48"/>
        <v>款</v>
      </c>
    </row>
    <row r="1348" ht="36" customHeight="1" spans="1:8">
      <c r="A1348" s="493" t="s">
        <v>2409</v>
      </c>
      <c r="B1348" s="494" t="s">
        <v>525</v>
      </c>
      <c r="C1348" s="495"/>
      <c r="D1348" s="495"/>
      <c r="E1348" s="490"/>
      <c r="F1348" s="312" t="str">
        <f t="shared" si="47"/>
        <v>否</v>
      </c>
      <c r="G1348" s="174" t="str">
        <f t="shared" si="48"/>
        <v>项</v>
      </c>
      <c r="H1348" s="496"/>
    </row>
    <row r="1349" ht="36" customHeight="1" spans="1:6">
      <c r="A1349" s="516"/>
      <c r="B1349" s="494"/>
      <c r="C1349" s="495"/>
      <c r="D1349" s="495"/>
      <c r="E1349" s="490"/>
      <c r="F1349" s="312" t="str">
        <f t="shared" si="47"/>
        <v>是</v>
      </c>
    </row>
    <row r="1350" ht="36" customHeight="1" spans="1:7">
      <c r="A1350" s="517"/>
      <c r="B1350" s="518" t="s">
        <v>2421</v>
      </c>
      <c r="C1350" s="519">
        <f>C4+C250+C253+C273+C367+C423+C480+C540+C669+C743++C817+C841+C955+C1020+C1091+C1112+C1140+C1150+C1196+C1217+C1276+C1335+C1336+C1343+C1345</f>
        <v>92928</v>
      </c>
      <c r="D1350" s="519">
        <f>D4+D250+D253+D273+D367+D423+D480+D540+D669+D743++D817+D841+D955+D1020+D1091+D1112+D1140+D1150+D1196+D1217+D1276+D1335+D1336+D1343+D1345</f>
        <v>81489</v>
      </c>
      <c r="E1350" s="520">
        <f>(D1350-C1350)/C1350</f>
        <v>-0.123095299586777</v>
      </c>
      <c r="F1350" s="312" t="str">
        <f t="shared" si="47"/>
        <v>是</v>
      </c>
      <c r="G1350" s="452"/>
    </row>
    <row r="1351" ht="18.75" spans="3:5">
      <c r="C1351" s="430"/>
      <c r="E1351" s="521"/>
    </row>
    <row r="1352" ht="18.75" spans="3:5">
      <c r="C1352" s="454"/>
      <c r="E1352" s="521"/>
    </row>
    <row r="1353" ht="18.75" spans="3:5">
      <c r="C1353" s="430"/>
      <c r="E1353" s="521"/>
    </row>
    <row r="1354" ht="18.75" spans="3:5">
      <c r="C1354" s="454"/>
      <c r="E1354" s="521"/>
    </row>
    <row r="1355" ht="18.75" spans="3:5">
      <c r="C1355" s="430"/>
      <c r="E1355" s="521"/>
    </row>
    <row r="1356" ht="18.75" spans="3:5">
      <c r="C1356" s="430"/>
      <c r="E1356" s="521"/>
    </row>
    <row r="1357" ht="18.75" spans="3:5">
      <c r="C1357" s="454"/>
      <c r="E1357" s="521"/>
    </row>
    <row r="1358" ht="18.75" spans="3:5">
      <c r="C1358" s="430"/>
      <c r="E1358" s="521"/>
    </row>
    <row r="1359" ht="18.75" spans="3:5">
      <c r="C1359" s="430"/>
      <c r="E1359" s="521"/>
    </row>
    <row r="1360" ht="18.75" spans="3:5">
      <c r="C1360" s="430"/>
      <c r="E1360" s="521"/>
    </row>
    <row r="1361" ht="18.75" spans="3:5">
      <c r="C1361" s="430"/>
      <c r="E1361" s="521"/>
    </row>
    <row r="1362" ht="18.75" spans="3:5">
      <c r="C1362" s="454"/>
      <c r="E1362" s="521"/>
    </row>
    <row r="1363" ht="18.75" spans="3:5">
      <c r="C1363" s="430"/>
      <c r="E1363" s="521"/>
    </row>
    <row r="1364" ht="18.75" spans="5:5">
      <c r="E1364" s="521"/>
    </row>
    <row r="1365" ht="18.75" spans="5:5">
      <c r="E1365" s="521"/>
    </row>
    <row r="1366" ht="18.75" spans="5:5">
      <c r="E1366" s="521"/>
    </row>
    <row r="1367" ht="18.75" spans="5:5">
      <c r="E1367" s="521"/>
    </row>
    <row r="1368" ht="18.75" spans="5:5">
      <c r="E1368" s="521"/>
    </row>
    <row r="1369" ht="18.75" spans="5:5">
      <c r="E1369" s="521"/>
    </row>
    <row r="1370" ht="18.75" spans="5:5">
      <c r="E1370" s="521"/>
    </row>
    <row r="1371" ht="18.75" spans="5:5">
      <c r="E1371" s="521"/>
    </row>
    <row r="1372" ht="18.75" spans="5:5">
      <c r="E1372" s="521"/>
    </row>
    <row r="1373" ht="18.75" spans="5:5">
      <c r="E1373" s="521"/>
    </row>
    <row r="1374" ht="18.75" spans="5:5">
      <c r="E1374" s="522"/>
    </row>
  </sheetData>
  <autoFilter ref="A3:G1350">
    <extLst/>
  </autoFilter>
  <mergeCells count="1">
    <mergeCell ref="B1:E1"/>
  </mergeCells>
  <conditionalFormatting sqref="F4">
    <cfRule type="cellIs" dxfId="2" priority="1352"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1" stopIfTrue="1" operator="lessThan">
      <formula>0</formula>
    </cfRule>
  </conditionalFormatting>
  <conditionalFormatting sqref="F780">
    <cfRule type="cellIs" dxfId="2" priority="570" stopIfTrue="1" operator="lessThan">
      <formula>0</formula>
    </cfRule>
  </conditionalFormatting>
  <conditionalFormatting sqref="F781">
    <cfRule type="cellIs" dxfId="2" priority="569" stopIfTrue="1" operator="lessThan">
      <formula>0</formula>
    </cfRule>
  </conditionalFormatting>
  <conditionalFormatting sqref="F782">
    <cfRule type="cellIs" dxfId="2" priority="568" stopIfTrue="1" operator="lessThan">
      <formula>0</formula>
    </cfRule>
  </conditionalFormatting>
  <conditionalFormatting sqref="F783">
    <cfRule type="cellIs" dxfId="2" priority="567" stopIfTrue="1" operator="lessThan">
      <formula>0</formula>
    </cfRule>
  </conditionalFormatting>
  <conditionalFormatting sqref="F784">
    <cfRule type="cellIs" dxfId="2" priority="566" stopIfTrue="1" operator="lessThan">
      <formula>0</formula>
    </cfRule>
  </conditionalFormatting>
  <conditionalFormatting sqref="F785">
    <cfRule type="cellIs" dxfId="2" priority="565" stopIfTrue="1" operator="lessThan">
      <formula>0</formula>
    </cfRule>
  </conditionalFormatting>
  <conditionalFormatting sqref="F786">
    <cfRule type="cellIs" dxfId="2" priority="564" stopIfTrue="1" operator="lessThan">
      <formula>0</formula>
    </cfRule>
  </conditionalFormatting>
  <conditionalFormatting sqref="F787">
    <cfRule type="cellIs" dxfId="2" priority="563" stopIfTrue="1" operator="lessThan">
      <formula>0</formula>
    </cfRule>
  </conditionalFormatting>
  <conditionalFormatting sqref="F788">
    <cfRule type="cellIs" dxfId="2" priority="562" stopIfTrue="1" operator="lessThan">
      <formula>0</formula>
    </cfRule>
  </conditionalFormatting>
  <conditionalFormatting sqref="F789">
    <cfRule type="cellIs" dxfId="2" priority="561" stopIfTrue="1" operator="lessThan">
      <formula>0</formula>
    </cfRule>
  </conditionalFormatting>
  <conditionalFormatting sqref="F790">
    <cfRule type="cellIs" dxfId="2" priority="560" stopIfTrue="1" operator="lessThan">
      <formula>0</formula>
    </cfRule>
  </conditionalFormatting>
  <conditionalFormatting sqref="F791">
    <cfRule type="cellIs" dxfId="2" priority="559" stopIfTrue="1" operator="lessThan">
      <formula>0</formula>
    </cfRule>
  </conditionalFormatting>
  <conditionalFormatting sqref="F792">
    <cfRule type="cellIs" dxfId="2" priority="558" stopIfTrue="1" operator="lessThan">
      <formula>0</formula>
    </cfRule>
  </conditionalFormatting>
  <conditionalFormatting sqref="F793">
    <cfRule type="cellIs" dxfId="2" priority="557" stopIfTrue="1" operator="lessThan">
      <formula>0</formula>
    </cfRule>
  </conditionalFormatting>
  <conditionalFormatting sqref="F794">
    <cfRule type="cellIs" dxfId="2" priority="556" stopIfTrue="1" operator="lessThan">
      <formula>0</formula>
    </cfRule>
  </conditionalFormatting>
  <conditionalFormatting sqref="F795">
    <cfRule type="cellIs" dxfId="2" priority="555" stopIfTrue="1" operator="lessThan">
      <formula>0</formula>
    </cfRule>
  </conditionalFormatting>
  <conditionalFormatting sqref="F796">
    <cfRule type="cellIs" dxfId="2" priority="554" stopIfTrue="1" operator="lessThan">
      <formula>0</formula>
    </cfRule>
  </conditionalFormatting>
  <conditionalFormatting sqref="F797">
    <cfRule type="cellIs" dxfId="2" priority="553" stopIfTrue="1" operator="lessThan">
      <formula>0</formula>
    </cfRule>
  </conditionalFormatting>
  <conditionalFormatting sqref="F798">
    <cfRule type="cellIs" dxfId="2" priority="552" stopIfTrue="1" operator="lessThan">
      <formula>0</formula>
    </cfRule>
  </conditionalFormatting>
  <conditionalFormatting sqref="F799">
    <cfRule type="cellIs" dxfId="2" priority="551" stopIfTrue="1" operator="lessThan">
      <formula>0</formula>
    </cfRule>
  </conditionalFormatting>
  <conditionalFormatting sqref="F800">
    <cfRule type="cellIs" dxfId="2" priority="550" stopIfTrue="1" operator="lessThan">
      <formula>0</formula>
    </cfRule>
  </conditionalFormatting>
  <conditionalFormatting sqref="F801">
    <cfRule type="cellIs" dxfId="2" priority="549" stopIfTrue="1" operator="lessThan">
      <formula>0</formula>
    </cfRule>
  </conditionalFormatting>
  <conditionalFormatting sqref="F802">
    <cfRule type="cellIs" dxfId="2" priority="548" stopIfTrue="1" operator="lessThan">
      <formula>0</formula>
    </cfRule>
  </conditionalFormatting>
  <conditionalFormatting sqref="F803">
    <cfRule type="cellIs" dxfId="2" priority="547" stopIfTrue="1" operator="lessThan">
      <formula>0</formula>
    </cfRule>
  </conditionalFormatting>
  <conditionalFormatting sqref="F804">
    <cfRule type="cellIs" dxfId="2" priority="546" stopIfTrue="1" operator="lessThan">
      <formula>0</formula>
    </cfRule>
  </conditionalFormatting>
  <conditionalFormatting sqref="F805">
    <cfRule type="cellIs" dxfId="2" priority="545" stopIfTrue="1" operator="lessThan">
      <formula>0</formula>
    </cfRule>
  </conditionalFormatting>
  <conditionalFormatting sqref="F806">
    <cfRule type="cellIs" dxfId="2" priority="544" stopIfTrue="1" operator="lessThan">
      <formula>0</formula>
    </cfRule>
  </conditionalFormatting>
  <conditionalFormatting sqref="F807">
    <cfRule type="cellIs" dxfId="2" priority="543" stopIfTrue="1" operator="lessThan">
      <formula>0</formula>
    </cfRule>
  </conditionalFormatting>
  <conditionalFormatting sqref="F808">
    <cfRule type="cellIs" dxfId="2" priority="542" stopIfTrue="1" operator="lessThan">
      <formula>0</formula>
    </cfRule>
  </conditionalFormatting>
  <conditionalFormatting sqref="F809">
    <cfRule type="cellIs" dxfId="2" priority="541" stopIfTrue="1" operator="lessThan">
      <formula>0</formula>
    </cfRule>
  </conditionalFormatting>
  <conditionalFormatting sqref="F810">
    <cfRule type="cellIs" dxfId="2" priority="540" stopIfTrue="1" operator="lessThan">
      <formula>0</formula>
    </cfRule>
  </conditionalFormatting>
  <conditionalFormatting sqref="F811">
    <cfRule type="cellIs" dxfId="2" priority="539" stopIfTrue="1" operator="lessThan">
      <formula>0</formula>
    </cfRule>
  </conditionalFormatting>
  <conditionalFormatting sqref="F812">
    <cfRule type="cellIs" dxfId="2" priority="538" stopIfTrue="1" operator="lessThan">
      <formula>0</formula>
    </cfRule>
  </conditionalFormatting>
  <conditionalFormatting sqref="F813">
    <cfRule type="cellIs" dxfId="2" priority="537" stopIfTrue="1" operator="lessThan">
      <formula>0</formula>
    </cfRule>
  </conditionalFormatting>
  <conditionalFormatting sqref="F814">
    <cfRule type="cellIs" dxfId="2" priority="536" stopIfTrue="1" operator="lessThan">
      <formula>0</formula>
    </cfRule>
  </conditionalFormatting>
  <conditionalFormatting sqref="F815">
    <cfRule type="cellIs" dxfId="2" priority="535" stopIfTrue="1" operator="lessThan">
      <formula>0</formula>
    </cfRule>
  </conditionalFormatting>
  <conditionalFormatting sqref="F816">
    <cfRule type="cellIs" dxfId="2" priority="534" stopIfTrue="1" operator="lessThan">
      <formula>0</formula>
    </cfRule>
  </conditionalFormatting>
  <conditionalFormatting sqref="F817">
    <cfRule type="cellIs" dxfId="2" priority="533" stopIfTrue="1" operator="lessThan">
      <formula>0</formula>
    </cfRule>
  </conditionalFormatting>
  <conditionalFormatting sqref="F818">
    <cfRule type="cellIs" dxfId="2" priority="532" stopIfTrue="1" operator="lessThan">
      <formula>0</formula>
    </cfRule>
  </conditionalFormatting>
  <conditionalFormatting sqref="F819">
    <cfRule type="cellIs" dxfId="2" priority="531" stopIfTrue="1" operator="lessThan">
      <formula>0</formula>
    </cfRule>
  </conditionalFormatting>
  <conditionalFormatting sqref="F820">
    <cfRule type="cellIs" dxfId="2" priority="530" stopIfTrue="1" operator="lessThan">
      <formula>0</formula>
    </cfRule>
  </conditionalFormatting>
  <conditionalFormatting sqref="F821">
    <cfRule type="cellIs" dxfId="2" priority="529" stopIfTrue="1" operator="lessThan">
      <formula>0</formula>
    </cfRule>
  </conditionalFormatting>
  <conditionalFormatting sqref="F822">
    <cfRule type="cellIs" dxfId="2" priority="528" stopIfTrue="1" operator="lessThan">
      <formula>0</formula>
    </cfRule>
  </conditionalFormatting>
  <conditionalFormatting sqref="F823">
    <cfRule type="cellIs" dxfId="2" priority="527" stopIfTrue="1" operator="lessThan">
      <formula>0</formula>
    </cfRule>
  </conditionalFormatting>
  <conditionalFormatting sqref="F824">
    <cfRule type="cellIs" dxfId="2" priority="526" stopIfTrue="1" operator="lessThan">
      <formula>0</formula>
    </cfRule>
  </conditionalFormatting>
  <conditionalFormatting sqref="F825">
    <cfRule type="cellIs" dxfId="2" priority="525" stopIfTrue="1" operator="lessThan">
      <formula>0</formula>
    </cfRule>
  </conditionalFormatting>
  <conditionalFormatting sqref="F826">
    <cfRule type="cellIs" dxfId="2" priority="524" stopIfTrue="1" operator="lessThan">
      <formula>0</formula>
    </cfRule>
  </conditionalFormatting>
  <conditionalFormatting sqref="F827">
    <cfRule type="cellIs" dxfId="2" priority="523" stopIfTrue="1" operator="lessThan">
      <formula>0</formula>
    </cfRule>
  </conditionalFormatting>
  <conditionalFormatting sqref="F828">
    <cfRule type="cellIs" dxfId="2" priority="522" stopIfTrue="1" operator="lessThan">
      <formula>0</formula>
    </cfRule>
  </conditionalFormatting>
  <conditionalFormatting sqref="F829">
    <cfRule type="cellIs" dxfId="2" priority="521" stopIfTrue="1" operator="lessThan">
      <formula>0</formula>
    </cfRule>
  </conditionalFormatting>
  <conditionalFormatting sqref="F830">
    <cfRule type="cellIs" dxfId="2" priority="520" stopIfTrue="1" operator="lessThan">
      <formula>0</formula>
    </cfRule>
  </conditionalFormatting>
  <conditionalFormatting sqref="F831">
    <cfRule type="cellIs" dxfId="2" priority="519" stopIfTrue="1" operator="lessThan">
      <formula>0</formula>
    </cfRule>
  </conditionalFormatting>
  <conditionalFormatting sqref="F832">
    <cfRule type="cellIs" dxfId="2" priority="518" stopIfTrue="1" operator="lessThan">
      <formula>0</formula>
    </cfRule>
  </conditionalFormatting>
  <conditionalFormatting sqref="F833">
    <cfRule type="cellIs" dxfId="2" priority="517" stopIfTrue="1" operator="lessThan">
      <formula>0</formula>
    </cfRule>
  </conditionalFormatting>
  <conditionalFormatting sqref="F834">
    <cfRule type="cellIs" dxfId="2" priority="516" stopIfTrue="1" operator="lessThan">
      <formula>0</formula>
    </cfRule>
  </conditionalFormatting>
  <conditionalFormatting sqref="F835">
    <cfRule type="cellIs" dxfId="2" priority="515" stopIfTrue="1" operator="lessThan">
      <formula>0</formula>
    </cfRule>
  </conditionalFormatting>
  <conditionalFormatting sqref="F836">
    <cfRule type="cellIs" dxfId="2" priority="514" stopIfTrue="1" operator="lessThan">
      <formula>0</formula>
    </cfRule>
  </conditionalFormatting>
  <conditionalFormatting sqref="F837">
    <cfRule type="cellIs" dxfId="2" priority="513" stopIfTrue="1" operator="lessThan">
      <formula>0</formula>
    </cfRule>
  </conditionalFormatting>
  <conditionalFormatting sqref="F838">
    <cfRule type="cellIs" dxfId="2" priority="512" stopIfTrue="1" operator="lessThan">
      <formula>0</formula>
    </cfRule>
  </conditionalFormatting>
  <conditionalFormatting sqref="F839">
    <cfRule type="cellIs" dxfId="2" priority="511" stopIfTrue="1" operator="lessThan">
      <formula>0</formula>
    </cfRule>
  </conditionalFormatting>
  <conditionalFormatting sqref="F840">
    <cfRule type="cellIs" dxfId="2" priority="510" stopIfTrue="1" operator="lessThan">
      <formula>0</formula>
    </cfRule>
  </conditionalFormatting>
  <conditionalFormatting sqref="F841">
    <cfRule type="cellIs" dxfId="2" priority="509" stopIfTrue="1" operator="lessThan">
      <formula>0</formula>
    </cfRule>
  </conditionalFormatting>
  <conditionalFormatting sqref="F842">
    <cfRule type="cellIs" dxfId="2" priority="508" stopIfTrue="1" operator="lessThan">
      <formula>0</formula>
    </cfRule>
  </conditionalFormatting>
  <conditionalFormatting sqref="F843">
    <cfRule type="cellIs" dxfId="2" priority="507" stopIfTrue="1" operator="lessThan">
      <formula>0</formula>
    </cfRule>
  </conditionalFormatting>
  <conditionalFormatting sqref="F844">
    <cfRule type="cellIs" dxfId="2" priority="506" stopIfTrue="1" operator="lessThan">
      <formula>0</formula>
    </cfRule>
  </conditionalFormatting>
  <conditionalFormatting sqref="F845">
    <cfRule type="cellIs" dxfId="2" priority="505" stopIfTrue="1" operator="lessThan">
      <formula>0</formula>
    </cfRule>
  </conditionalFormatting>
  <conditionalFormatting sqref="F846">
    <cfRule type="cellIs" dxfId="2" priority="504" stopIfTrue="1" operator="lessThan">
      <formula>0</formula>
    </cfRule>
  </conditionalFormatting>
  <conditionalFormatting sqref="F847">
    <cfRule type="cellIs" dxfId="2" priority="503" stopIfTrue="1" operator="lessThan">
      <formula>0</formula>
    </cfRule>
  </conditionalFormatting>
  <conditionalFormatting sqref="F848">
    <cfRule type="cellIs" dxfId="2" priority="502" stopIfTrue="1" operator="lessThan">
      <formula>0</formula>
    </cfRule>
  </conditionalFormatting>
  <conditionalFormatting sqref="F849">
    <cfRule type="cellIs" dxfId="2" priority="501" stopIfTrue="1" operator="lessThan">
      <formula>0</formula>
    </cfRule>
  </conditionalFormatting>
  <conditionalFormatting sqref="F850">
    <cfRule type="cellIs" dxfId="2" priority="500" stopIfTrue="1" operator="lessThan">
      <formula>0</formula>
    </cfRule>
  </conditionalFormatting>
  <conditionalFormatting sqref="F851">
    <cfRule type="cellIs" dxfId="2" priority="499" stopIfTrue="1" operator="lessThan">
      <formula>0</formula>
    </cfRule>
  </conditionalFormatting>
  <conditionalFormatting sqref="F852">
    <cfRule type="cellIs" dxfId="2" priority="498" stopIfTrue="1" operator="lessThan">
      <formula>0</formula>
    </cfRule>
  </conditionalFormatting>
  <conditionalFormatting sqref="F853">
    <cfRule type="cellIs" dxfId="2" priority="497" stopIfTrue="1" operator="lessThan">
      <formula>0</formula>
    </cfRule>
  </conditionalFormatting>
  <conditionalFormatting sqref="F854">
    <cfRule type="cellIs" dxfId="2" priority="496" stopIfTrue="1" operator="lessThan">
      <formula>0</formula>
    </cfRule>
  </conditionalFormatting>
  <conditionalFormatting sqref="F855">
    <cfRule type="cellIs" dxfId="2" priority="495" stopIfTrue="1" operator="lessThan">
      <formula>0</formula>
    </cfRule>
  </conditionalFormatting>
  <conditionalFormatting sqref="F856">
    <cfRule type="cellIs" dxfId="2" priority="494" stopIfTrue="1" operator="lessThan">
      <formula>0</formula>
    </cfRule>
  </conditionalFormatting>
  <conditionalFormatting sqref="F857">
    <cfRule type="cellIs" dxfId="2" priority="493" stopIfTrue="1" operator="lessThan">
      <formula>0</formula>
    </cfRule>
  </conditionalFormatting>
  <conditionalFormatting sqref="F858">
    <cfRule type="cellIs" dxfId="2" priority="492" stopIfTrue="1" operator="lessThan">
      <formula>0</formula>
    </cfRule>
  </conditionalFormatting>
  <conditionalFormatting sqref="F859">
    <cfRule type="cellIs" dxfId="2" priority="491" stopIfTrue="1" operator="lessThan">
      <formula>0</formula>
    </cfRule>
  </conditionalFormatting>
  <conditionalFormatting sqref="F860">
    <cfRule type="cellIs" dxfId="2" priority="490" stopIfTrue="1" operator="lessThan">
      <formula>0</formula>
    </cfRule>
  </conditionalFormatting>
  <conditionalFormatting sqref="F861">
    <cfRule type="cellIs" dxfId="2" priority="489" stopIfTrue="1" operator="lessThan">
      <formula>0</formula>
    </cfRule>
  </conditionalFormatting>
  <conditionalFormatting sqref="F862">
    <cfRule type="cellIs" dxfId="2" priority="488" stopIfTrue="1" operator="lessThan">
      <formula>0</formula>
    </cfRule>
  </conditionalFormatting>
  <conditionalFormatting sqref="F863">
    <cfRule type="cellIs" dxfId="2" priority="487" stopIfTrue="1" operator="lessThan">
      <formula>0</formula>
    </cfRule>
  </conditionalFormatting>
  <conditionalFormatting sqref="F864">
    <cfRule type="cellIs" dxfId="2" priority="486" stopIfTrue="1" operator="lessThan">
      <formula>0</formula>
    </cfRule>
  </conditionalFormatting>
  <conditionalFormatting sqref="F865">
    <cfRule type="cellIs" dxfId="2" priority="485" stopIfTrue="1" operator="lessThan">
      <formula>0</formula>
    </cfRule>
  </conditionalFormatting>
  <conditionalFormatting sqref="F866">
    <cfRule type="cellIs" dxfId="2" priority="484" stopIfTrue="1" operator="lessThan">
      <formula>0</formula>
    </cfRule>
  </conditionalFormatting>
  <conditionalFormatting sqref="F867">
    <cfRule type="cellIs" dxfId="2" priority="483" stopIfTrue="1" operator="lessThan">
      <formula>0</formula>
    </cfRule>
  </conditionalFormatting>
  <conditionalFormatting sqref="F868">
    <cfRule type="cellIs" dxfId="2" priority="482" stopIfTrue="1" operator="lessThan">
      <formula>0</formula>
    </cfRule>
  </conditionalFormatting>
  <conditionalFormatting sqref="F869">
    <cfRule type="cellIs" dxfId="2" priority="481" stopIfTrue="1" operator="lessThan">
      <formula>0</formula>
    </cfRule>
  </conditionalFormatting>
  <conditionalFormatting sqref="F870">
    <cfRule type="cellIs" dxfId="2" priority="480" stopIfTrue="1" operator="lessThan">
      <formula>0</formula>
    </cfRule>
  </conditionalFormatting>
  <conditionalFormatting sqref="F871">
    <cfRule type="cellIs" dxfId="2" priority="479" stopIfTrue="1" operator="lessThan">
      <formula>0</formula>
    </cfRule>
  </conditionalFormatting>
  <conditionalFormatting sqref="F872">
    <cfRule type="cellIs" dxfId="2" priority="478" stopIfTrue="1" operator="lessThan">
      <formula>0</formula>
    </cfRule>
  </conditionalFormatting>
  <conditionalFormatting sqref="F873">
    <cfRule type="cellIs" dxfId="2" priority="477" stopIfTrue="1" operator="lessThan">
      <formula>0</formula>
    </cfRule>
  </conditionalFormatting>
  <conditionalFormatting sqref="F874">
    <cfRule type="cellIs" dxfId="2" priority="476" stopIfTrue="1" operator="lessThan">
      <formula>0</formula>
    </cfRule>
  </conditionalFormatting>
  <conditionalFormatting sqref="F875">
    <cfRule type="cellIs" dxfId="2" priority="475" stopIfTrue="1" operator="lessThan">
      <formula>0</formula>
    </cfRule>
  </conditionalFormatting>
  <conditionalFormatting sqref="F876">
    <cfRule type="cellIs" dxfId="2" priority="474" stopIfTrue="1" operator="lessThan">
      <formula>0</formula>
    </cfRule>
  </conditionalFormatting>
  <conditionalFormatting sqref="F877">
    <cfRule type="cellIs" dxfId="2" priority="473" stopIfTrue="1" operator="lessThan">
      <formula>0</formula>
    </cfRule>
  </conditionalFormatting>
  <conditionalFormatting sqref="F878">
    <cfRule type="cellIs" dxfId="2" priority="472" stopIfTrue="1" operator="lessThan">
      <formula>0</formula>
    </cfRule>
  </conditionalFormatting>
  <conditionalFormatting sqref="F879">
    <cfRule type="cellIs" dxfId="2" priority="471" stopIfTrue="1" operator="lessThan">
      <formula>0</formula>
    </cfRule>
  </conditionalFormatting>
  <conditionalFormatting sqref="F880">
    <cfRule type="cellIs" dxfId="2" priority="470" stopIfTrue="1" operator="lessThan">
      <formula>0</formula>
    </cfRule>
  </conditionalFormatting>
  <conditionalFormatting sqref="F881">
    <cfRule type="cellIs" dxfId="2" priority="469" stopIfTrue="1" operator="lessThan">
      <formula>0</formula>
    </cfRule>
  </conditionalFormatting>
  <conditionalFormatting sqref="F882">
    <cfRule type="cellIs" dxfId="2" priority="468" stopIfTrue="1" operator="lessThan">
      <formula>0</formula>
    </cfRule>
  </conditionalFormatting>
  <conditionalFormatting sqref="F883">
    <cfRule type="cellIs" dxfId="2" priority="467" stopIfTrue="1" operator="lessThan">
      <formula>0</formula>
    </cfRule>
  </conditionalFormatting>
  <conditionalFormatting sqref="F884">
    <cfRule type="cellIs" dxfId="2" priority="466" stopIfTrue="1" operator="lessThan">
      <formula>0</formula>
    </cfRule>
  </conditionalFormatting>
  <conditionalFormatting sqref="F885">
    <cfRule type="cellIs" dxfId="2" priority="465" stopIfTrue="1" operator="lessThan">
      <formula>0</formula>
    </cfRule>
  </conditionalFormatting>
  <conditionalFormatting sqref="F886">
    <cfRule type="cellIs" dxfId="2" priority="464" stopIfTrue="1" operator="lessThan">
      <formula>0</formula>
    </cfRule>
  </conditionalFormatting>
  <conditionalFormatting sqref="F887">
    <cfRule type="cellIs" dxfId="2" priority="463" stopIfTrue="1" operator="lessThan">
      <formula>0</formula>
    </cfRule>
  </conditionalFormatting>
  <conditionalFormatting sqref="F888">
    <cfRule type="cellIs" dxfId="2" priority="462" stopIfTrue="1" operator="lessThan">
      <formula>0</formula>
    </cfRule>
  </conditionalFormatting>
  <conditionalFormatting sqref="F889">
    <cfRule type="cellIs" dxfId="2" priority="461" stopIfTrue="1" operator="lessThan">
      <formula>0</formula>
    </cfRule>
  </conditionalFormatting>
  <conditionalFormatting sqref="F890">
    <cfRule type="cellIs" dxfId="2" priority="460" stopIfTrue="1" operator="lessThan">
      <formula>0</formula>
    </cfRule>
  </conditionalFormatting>
  <conditionalFormatting sqref="F893">
    <cfRule type="cellIs" dxfId="2" priority="458" stopIfTrue="1" operator="lessThan">
      <formula>0</formula>
    </cfRule>
  </conditionalFormatting>
  <conditionalFormatting sqref="F894">
    <cfRule type="cellIs" dxfId="2" priority="457" stopIfTrue="1" operator="lessThan">
      <formula>0</formula>
    </cfRule>
  </conditionalFormatting>
  <conditionalFormatting sqref="F895">
    <cfRule type="cellIs" dxfId="2" priority="456" stopIfTrue="1" operator="lessThan">
      <formula>0</formula>
    </cfRule>
  </conditionalFormatting>
  <conditionalFormatting sqref="F896">
    <cfRule type="cellIs" dxfId="2" priority="455" stopIfTrue="1" operator="lessThan">
      <formula>0</formula>
    </cfRule>
  </conditionalFormatting>
  <conditionalFormatting sqref="F897">
    <cfRule type="cellIs" dxfId="2" priority="454" stopIfTrue="1" operator="lessThan">
      <formula>0</formula>
    </cfRule>
  </conditionalFormatting>
  <conditionalFormatting sqref="F898">
    <cfRule type="cellIs" dxfId="2" priority="453" stopIfTrue="1" operator="lessThan">
      <formula>0</formula>
    </cfRule>
  </conditionalFormatting>
  <conditionalFormatting sqref="F899">
    <cfRule type="cellIs" dxfId="2" priority="452" stopIfTrue="1" operator="lessThan">
      <formula>0</formula>
    </cfRule>
  </conditionalFormatting>
  <conditionalFormatting sqref="F900">
    <cfRule type="cellIs" dxfId="2" priority="451" stopIfTrue="1" operator="lessThan">
      <formula>0</formula>
    </cfRule>
  </conditionalFormatting>
  <conditionalFormatting sqref="F901">
    <cfRule type="cellIs" dxfId="2" priority="450" stopIfTrue="1" operator="lessThan">
      <formula>0</formula>
    </cfRule>
  </conditionalFormatting>
  <conditionalFormatting sqref="F902">
    <cfRule type="cellIs" dxfId="2" priority="449" stopIfTrue="1" operator="lessThan">
      <formula>0</formula>
    </cfRule>
  </conditionalFormatting>
  <conditionalFormatting sqref="F903">
    <cfRule type="cellIs" dxfId="2" priority="448" stopIfTrue="1" operator="lessThan">
      <formula>0</formula>
    </cfRule>
  </conditionalFormatting>
  <conditionalFormatting sqref="F904">
    <cfRule type="cellIs" dxfId="2" priority="447" stopIfTrue="1" operator="lessThan">
      <formula>0</formula>
    </cfRule>
  </conditionalFormatting>
  <conditionalFormatting sqref="F905">
    <cfRule type="cellIs" dxfId="2" priority="446" stopIfTrue="1" operator="lessThan">
      <formula>0</formula>
    </cfRule>
  </conditionalFormatting>
  <conditionalFormatting sqref="F906">
    <cfRule type="cellIs" dxfId="2" priority="445" stopIfTrue="1" operator="lessThan">
      <formula>0</formula>
    </cfRule>
  </conditionalFormatting>
  <conditionalFormatting sqref="F907">
    <cfRule type="cellIs" dxfId="2" priority="444" stopIfTrue="1" operator="lessThan">
      <formula>0</formula>
    </cfRule>
  </conditionalFormatting>
  <conditionalFormatting sqref="F908">
    <cfRule type="cellIs" dxfId="2" priority="443" stopIfTrue="1" operator="lessThan">
      <formula>0</formula>
    </cfRule>
  </conditionalFormatting>
  <conditionalFormatting sqref="F909">
    <cfRule type="cellIs" dxfId="2" priority="442" stopIfTrue="1" operator="lessThan">
      <formula>0</formula>
    </cfRule>
  </conditionalFormatting>
  <conditionalFormatting sqref="F910">
    <cfRule type="cellIs" dxfId="2" priority="441" stopIfTrue="1" operator="lessThan">
      <formula>0</formula>
    </cfRule>
  </conditionalFormatting>
  <conditionalFormatting sqref="F911">
    <cfRule type="cellIs" dxfId="2" priority="440" stopIfTrue="1" operator="lessThan">
      <formula>0</formula>
    </cfRule>
  </conditionalFormatting>
  <conditionalFormatting sqref="F912">
    <cfRule type="cellIs" dxfId="2" priority="439" stopIfTrue="1" operator="lessThan">
      <formula>0</formula>
    </cfRule>
  </conditionalFormatting>
  <conditionalFormatting sqref="F913">
    <cfRule type="cellIs" dxfId="2" priority="438" stopIfTrue="1" operator="lessThan">
      <formula>0</formula>
    </cfRule>
  </conditionalFormatting>
  <conditionalFormatting sqref="F914">
    <cfRule type="cellIs" dxfId="2" priority="437" stopIfTrue="1" operator="lessThan">
      <formula>0</formula>
    </cfRule>
  </conditionalFormatting>
  <conditionalFormatting sqref="F915">
    <cfRule type="cellIs" dxfId="2" priority="436" stopIfTrue="1" operator="lessThan">
      <formula>0</formula>
    </cfRule>
  </conditionalFormatting>
  <conditionalFormatting sqref="F916">
    <cfRule type="cellIs" dxfId="2" priority="435" stopIfTrue="1" operator="lessThan">
      <formula>0</formula>
    </cfRule>
  </conditionalFormatting>
  <conditionalFormatting sqref="F917">
    <cfRule type="cellIs" dxfId="2" priority="434" stopIfTrue="1" operator="lessThan">
      <formula>0</formula>
    </cfRule>
  </conditionalFormatting>
  <conditionalFormatting sqref="F918">
    <cfRule type="cellIs" dxfId="2" priority="433" stopIfTrue="1" operator="lessThan">
      <formula>0</formula>
    </cfRule>
  </conditionalFormatting>
  <conditionalFormatting sqref="F919">
    <cfRule type="cellIs" dxfId="2" priority="432" stopIfTrue="1" operator="lessThan">
      <formula>0</formula>
    </cfRule>
  </conditionalFormatting>
  <conditionalFormatting sqref="F920">
    <cfRule type="cellIs" dxfId="2" priority="431" stopIfTrue="1" operator="lessThan">
      <formula>0</formula>
    </cfRule>
  </conditionalFormatting>
  <conditionalFormatting sqref="F921">
    <cfRule type="cellIs" dxfId="2" priority="430" stopIfTrue="1" operator="lessThan">
      <formula>0</formula>
    </cfRule>
  </conditionalFormatting>
  <conditionalFormatting sqref="F922">
    <cfRule type="cellIs" dxfId="2" priority="429" stopIfTrue="1" operator="lessThan">
      <formula>0</formula>
    </cfRule>
  </conditionalFormatting>
  <conditionalFormatting sqref="F923">
    <cfRule type="cellIs" dxfId="2" priority="428" stopIfTrue="1" operator="lessThan">
      <formula>0</formula>
    </cfRule>
  </conditionalFormatting>
  <conditionalFormatting sqref="F924">
    <cfRule type="cellIs" dxfId="2" priority="427" stopIfTrue="1" operator="lessThan">
      <formula>0</formula>
    </cfRule>
  </conditionalFormatting>
  <conditionalFormatting sqref="F925">
    <cfRule type="cellIs" dxfId="2" priority="426" stopIfTrue="1" operator="lessThan">
      <formula>0</formula>
    </cfRule>
  </conditionalFormatting>
  <conditionalFormatting sqref="F926">
    <cfRule type="cellIs" dxfId="2" priority="425" stopIfTrue="1" operator="lessThan">
      <formula>0</formula>
    </cfRule>
  </conditionalFormatting>
  <conditionalFormatting sqref="F927">
    <cfRule type="cellIs" dxfId="2" priority="424" stopIfTrue="1" operator="lessThan">
      <formula>0</formula>
    </cfRule>
  </conditionalFormatting>
  <conditionalFormatting sqref="F928">
    <cfRule type="cellIs" dxfId="2" priority="423" stopIfTrue="1" operator="lessThan">
      <formula>0</formula>
    </cfRule>
  </conditionalFormatting>
  <conditionalFormatting sqref="F929">
    <cfRule type="cellIs" dxfId="2" priority="422" stopIfTrue="1" operator="lessThan">
      <formula>0</formula>
    </cfRule>
  </conditionalFormatting>
  <conditionalFormatting sqref="F930">
    <cfRule type="cellIs" dxfId="2" priority="421" stopIfTrue="1" operator="lessThan">
      <formula>0</formula>
    </cfRule>
  </conditionalFormatting>
  <conditionalFormatting sqref="F931">
    <cfRule type="cellIs" dxfId="2" priority="420" stopIfTrue="1" operator="lessThan">
      <formula>0</formula>
    </cfRule>
  </conditionalFormatting>
  <conditionalFormatting sqref="F932">
    <cfRule type="cellIs" dxfId="2" priority="419" stopIfTrue="1" operator="lessThan">
      <formula>0</formula>
    </cfRule>
  </conditionalFormatting>
  <conditionalFormatting sqref="F933">
    <cfRule type="cellIs" dxfId="2" priority="418" stopIfTrue="1" operator="lessThan">
      <formula>0</formula>
    </cfRule>
  </conditionalFormatting>
  <conditionalFormatting sqref="F934">
    <cfRule type="cellIs" dxfId="2" priority="417" stopIfTrue="1" operator="lessThan">
      <formula>0</formula>
    </cfRule>
  </conditionalFormatting>
  <conditionalFormatting sqref="F935">
    <cfRule type="cellIs" dxfId="2" priority="416" stopIfTrue="1" operator="lessThan">
      <formula>0</formula>
    </cfRule>
  </conditionalFormatting>
  <conditionalFormatting sqref="F936">
    <cfRule type="cellIs" dxfId="2" priority="415" stopIfTrue="1" operator="lessThan">
      <formula>0</formula>
    </cfRule>
  </conditionalFormatting>
  <conditionalFormatting sqref="F937">
    <cfRule type="cellIs" dxfId="2" priority="414" stopIfTrue="1" operator="lessThan">
      <formula>0</formula>
    </cfRule>
  </conditionalFormatting>
  <conditionalFormatting sqref="F938">
    <cfRule type="cellIs" dxfId="2" priority="413" stopIfTrue="1" operator="lessThan">
      <formula>0</formula>
    </cfRule>
  </conditionalFormatting>
  <conditionalFormatting sqref="F939">
    <cfRule type="cellIs" dxfId="2" priority="412" stopIfTrue="1" operator="lessThan">
      <formula>0</formula>
    </cfRule>
  </conditionalFormatting>
  <conditionalFormatting sqref="F940">
    <cfRule type="cellIs" dxfId="2" priority="411" stopIfTrue="1" operator="lessThan">
      <formula>0</formula>
    </cfRule>
  </conditionalFormatting>
  <conditionalFormatting sqref="F941">
    <cfRule type="cellIs" dxfId="2" priority="410" stopIfTrue="1" operator="lessThan">
      <formula>0</formula>
    </cfRule>
  </conditionalFormatting>
  <conditionalFormatting sqref="F942">
    <cfRule type="cellIs" dxfId="2" priority="409" stopIfTrue="1" operator="lessThan">
      <formula>0</formula>
    </cfRule>
  </conditionalFormatting>
  <conditionalFormatting sqref="F943">
    <cfRule type="cellIs" dxfId="2" priority="408" stopIfTrue="1" operator="lessThan">
      <formula>0</formula>
    </cfRule>
  </conditionalFormatting>
  <conditionalFormatting sqref="F944">
    <cfRule type="cellIs" dxfId="2" priority="407" stopIfTrue="1" operator="lessThan">
      <formula>0</formula>
    </cfRule>
  </conditionalFormatting>
  <conditionalFormatting sqref="F945">
    <cfRule type="cellIs" dxfId="2" priority="406" stopIfTrue="1" operator="lessThan">
      <formula>0</formula>
    </cfRule>
  </conditionalFormatting>
  <conditionalFormatting sqref="F946">
    <cfRule type="cellIs" dxfId="2" priority="405" stopIfTrue="1" operator="lessThan">
      <formula>0</formula>
    </cfRule>
  </conditionalFormatting>
  <conditionalFormatting sqref="F947">
    <cfRule type="cellIs" dxfId="2" priority="404" stopIfTrue="1" operator="lessThan">
      <formula>0</formula>
    </cfRule>
  </conditionalFormatting>
  <conditionalFormatting sqref="F948">
    <cfRule type="cellIs" dxfId="2" priority="403" stopIfTrue="1" operator="lessThan">
      <formula>0</formula>
    </cfRule>
  </conditionalFormatting>
  <conditionalFormatting sqref="F949">
    <cfRule type="cellIs" dxfId="2" priority="402" stopIfTrue="1" operator="lessThan">
      <formula>0</formula>
    </cfRule>
  </conditionalFormatting>
  <conditionalFormatting sqref="F950">
    <cfRule type="cellIs" dxfId="2" priority="401" stopIfTrue="1" operator="lessThan">
      <formula>0</formula>
    </cfRule>
  </conditionalFormatting>
  <conditionalFormatting sqref="F951">
    <cfRule type="cellIs" dxfId="2" priority="400" stopIfTrue="1" operator="lessThan">
      <formula>0</formula>
    </cfRule>
  </conditionalFormatting>
  <conditionalFormatting sqref="F952">
    <cfRule type="cellIs" dxfId="2" priority="399" stopIfTrue="1" operator="lessThan">
      <formula>0</formula>
    </cfRule>
  </conditionalFormatting>
  <conditionalFormatting sqref="F953">
    <cfRule type="cellIs" dxfId="2" priority="398" stopIfTrue="1" operator="lessThan">
      <formula>0</formula>
    </cfRule>
  </conditionalFormatting>
  <conditionalFormatting sqref="F954">
    <cfRule type="cellIs" dxfId="2" priority="397" stopIfTrue="1" operator="lessThan">
      <formula>0</formula>
    </cfRule>
  </conditionalFormatting>
  <conditionalFormatting sqref="F955">
    <cfRule type="cellIs" dxfId="2" priority="396" stopIfTrue="1" operator="lessThan">
      <formula>0</formula>
    </cfRule>
  </conditionalFormatting>
  <conditionalFormatting sqref="F956">
    <cfRule type="cellIs" dxfId="2" priority="395" stopIfTrue="1" operator="lessThan">
      <formula>0</formula>
    </cfRule>
  </conditionalFormatting>
  <conditionalFormatting sqref="F957">
    <cfRule type="cellIs" dxfId="2" priority="394" stopIfTrue="1" operator="lessThan">
      <formula>0</formula>
    </cfRule>
  </conditionalFormatting>
  <conditionalFormatting sqref="F958">
    <cfRule type="cellIs" dxfId="2" priority="393" stopIfTrue="1" operator="lessThan">
      <formula>0</formula>
    </cfRule>
  </conditionalFormatting>
  <conditionalFormatting sqref="F959">
    <cfRule type="cellIs" dxfId="2" priority="392" stopIfTrue="1" operator="lessThan">
      <formula>0</formula>
    </cfRule>
  </conditionalFormatting>
  <conditionalFormatting sqref="F960">
    <cfRule type="cellIs" dxfId="2" priority="391" stopIfTrue="1" operator="lessThan">
      <formula>0</formula>
    </cfRule>
  </conditionalFormatting>
  <conditionalFormatting sqref="F961">
    <cfRule type="cellIs" dxfId="2" priority="390" stopIfTrue="1" operator="lessThan">
      <formula>0</formula>
    </cfRule>
  </conditionalFormatting>
  <conditionalFormatting sqref="F962">
    <cfRule type="cellIs" dxfId="2" priority="389" stopIfTrue="1" operator="lessThan">
      <formula>0</formula>
    </cfRule>
  </conditionalFormatting>
  <conditionalFormatting sqref="F963">
    <cfRule type="cellIs" dxfId="2" priority="388" stopIfTrue="1" operator="lessThan">
      <formula>0</formula>
    </cfRule>
  </conditionalFormatting>
  <conditionalFormatting sqref="F964">
    <cfRule type="cellIs" dxfId="2" priority="387" stopIfTrue="1" operator="lessThan">
      <formula>0</formula>
    </cfRule>
  </conditionalFormatting>
  <conditionalFormatting sqref="F965">
    <cfRule type="cellIs" dxfId="2" priority="386" stopIfTrue="1" operator="lessThan">
      <formula>0</formula>
    </cfRule>
  </conditionalFormatting>
  <conditionalFormatting sqref="F966">
    <cfRule type="cellIs" dxfId="2" priority="385" stopIfTrue="1" operator="lessThan">
      <formula>0</formula>
    </cfRule>
  </conditionalFormatting>
  <conditionalFormatting sqref="F967">
    <cfRule type="cellIs" dxfId="2" priority="384" stopIfTrue="1" operator="lessThan">
      <formula>0</formula>
    </cfRule>
  </conditionalFormatting>
  <conditionalFormatting sqref="F968">
    <cfRule type="cellIs" dxfId="2" priority="383" stopIfTrue="1" operator="lessThan">
      <formula>0</formula>
    </cfRule>
  </conditionalFormatting>
  <conditionalFormatting sqref="F969">
    <cfRule type="cellIs" dxfId="2" priority="382" stopIfTrue="1" operator="lessThan">
      <formula>0</formula>
    </cfRule>
  </conditionalFormatting>
  <conditionalFormatting sqref="F970">
    <cfRule type="cellIs" dxfId="2" priority="381" stopIfTrue="1" operator="lessThan">
      <formula>0</formula>
    </cfRule>
  </conditionalFormatting>
  <conditionalFormatting sqref="F971">
    <cfRule type="cellIs" dxfId="2" priority="380" stopIfTrue="1" operator="lessThan">
      <formula>0</formula>
    </cfRule>
  </conditionalFormatting>
  <conditionalFormatting sqref="F972">
    <cfRule type="cellIs" dxfId="2" priority="379" stopIfTrue="1" operator="lessThan">
      <formula>0</formula>
    </cfRule>
  </conditionalFormatting>
  <conditionalFormatting sqref="F973">
    <cfRule type="cellIs" dxfId="2" priority="378" stopIfTrue="1" operator="lessThan">
      <formula>0</formula>
    </cfRule>
  </conditionalFormatting>
  <conditionalFormatting sqref="F974">
    <cfRule type="cellIs" dxfId="2" priority="377" stopIfTrue="1" operator="lessThan">
      <formula>0</formula>
    </cfRule>
  </conditionalFormatting>
  <conditionalFormatting sqref="F975">
    <cfRule type="cellIs" dxfId="2" priority="376" stopIfTrue="1" operator="lessThan">
      <formula>0</formula>
    </cfRule>
  </conditionalFormatting>
  <conditionalFormatting sqref="F976">
    <cfRule type="cellIs" dxfId="2" priority="375" stopIfTrue="1" operator="lessThan">
      <formula>0</formula>
    </cfRule>
  </conditionalFormatting>
  <conditionalFormatting sqref="F977">
    <cfRule type="cellIs" dxfId="2" priority="374" stopIfTrue="1" operator="lessThan">
      <formula>0</formula>
    </cfRule>
  </conditionalFormatting>
  <conditionalFormatting sqref="F978">
    <cfRule type="cellIs" dxfId="2" priority="373" stopIfTrue="1" operator="lessThan">
      <formula>0</formula>
    </cfRule>
  </conditionalFormatting>
  <conditionalFormatting sqref="F979">
    <cfRule type="cellIs" dxfId="2" priority="372" stopIfTrue="1" operator="lessThan">
      <formula>0</formula>
    </cfRule>
  </conditionalFormatting>
  <conditionalFormatting sqref="F980">
    <cfRule type="cellIs" dxfId="2" priority="371" stopIfTrue="1" operator="lessThan">
      <formula>0</formula>
    </cfRule>
  </conditionalFormatting>
  <conditionalFormatting sqref="F981">
    <cfRule type="cellIs" dxfId="2" priority="370" stopIfTrue="1" operator="lessThan">
      <formula>0</formula>
    </cfRule>
  </conditionalFormatting>
  <conditionalFormatting sqref="F982">
    <cfRule type="cellIs" dxfId="2" priority="369" stopIfTrue="1" operator="lessThan">
      <formula>0</formula>
    </cfRule>
  </conditionalFormatting>
  <conditionalFormatting sqref="F983">
    <cfRule type="cellIs" dxfId="2" priority="368" stopIfTrue="1" operator="lessThan">
      <formula>0</formula>
    </cfRule>
  </conditionalFormatting>
  <conditionalFormatting sqref="F984">
    <cfRule type="cellIs" dxfId="2" priority="367" stopIfTrue="1" operator="lessThan">
      <formula>0</formula>
    </cfRule>
  </conditionalFormatting>
  <conditionalFormatting sqref="F985">
    <cfRule type="cellIs" dxfId="2" priority="366" stopIfTrue="1" operator="lessThan">
      <formula>0</formula>
    </cfRule>
  </conditionalFormatting>
  <conditionalFormatting sqref="F986">
    <cfRule type="cellIs" dxfId="2" priority="365" stopIfTrue="1" operator="lessThan">
      <formula>0</formula>
    </cfRule>
  </conditionalFormatting>
  <conditionalFormatting sqref="F987">
    <cfRule type="cellIs" dxfId="2" priority="364" stopIfTrue="1" operator="lessThan">
      <formula>0</formula>
    </cfRule>
  </conditionalFormatting>
  <conditionalFormatting sqref="F988">
    <cfRule type="cellIs" dxfId="2" priority="363" stopIfTrue="1" operator="lessThan">
      <formula>0</formula>
    </cfRule>
  </conditionalFormatting>
  <conditionalFormatting sqref="F989">
    <cfRule type="cellIs" dxfId="2" priority="362" stopIfTrue="1" operator="lessThan">
      <formula>0</formula>
    </cfRule>
  </conditionalFormatting>
  <conditionalFormatting sqref="F990">
    <cfRule type="cellIs" dxfId="2" priority="361" stopIfTrue="1" operator="lessThan">
      <formula>0</formula>
    </cfRule>
  </conditionalFormatting>
  <conditionalFormatting sqref="F991">
    <cfRule type="cellIs" dxfId="2" priority="360" stopIfTrue="1" operator="lessThan">
      <formula>0</formula>
    </cfRule>
  </conditionalFormatting>
  <conditionalFormatting sqref="F992">
    <cfRule type="cellIs" dxfId="2" priority="359" stopIfTrue="1" operator="lessThan">
      <formula>0</formula>
    </cfRule>
  </conditionalFormatting>
  <conditionalFormatting sqref="F993">
    <cfRule type="cellIs" dxfId="2" priority="358" stopIfTrue="1" operator="lessThan">
      <formula>0</formula>
    </cfRule>
  </conditionalFormatting>
  <conditionalFormatting sqref="F994">
    <cfRule type="cellIs" dxfId="2" priority="357" stopIfTrue="1" operator="lessThan">
      <formula>0</formula>
    </cfRule>
  </conditionalFormatting>
  <conditionalFormatting sqref="F995">
    <cfRule type="cellIs" dxfId="2" priority="356" stopIfTrue="1" operator="lessThan">
      <formula>0</formula>
    </cfRule>
  </conditionalFormatting>
  <conditionalFormatting sqref="F996">
    <cfRule type="cellIs" dxfId="2" priority="355" stopIfTrue="1" operator="lessThan">
      <formula>0</formula>
    </cfRule>
  </conditionalFormatting>
  <conditionalFormatting sqref="F997">
    <cfRule type="cellIs" dxfId="2" priority="354" stopIfTrue="1" operator="lessThan">
      <formula>0</formula>
    </cfRule>
  </conditionalFormatting>
  <conditionalFormatting sqref="F998">
    <cfRule type="cellIs" dxfId="2" priority="353" stopIfTrue="1" operator="lessThan">
      <formula>0</formula>
    </cfRule>
  </conditionalFormatting>
  <conditionalFormatting sqref="F999">
    <cfRule type="cellIs" dxfId="2" priority="352" stopIfTrue="1" operator="lessThan">
      <formula>0</formula>
    </cfRule>
  </conditionalFormatting>
  <conditionalFormatting sqref="F1000">
    <cfRule type="cellIs" dxfId="2" priority="351" stopIfTrue="1" operator="lessThan">
      <formula>0</formula>
    </cfRule>
  </conditionalFormatting>
  <conditionalFormatting sqref="F1001">
    <cfRule type="cellIs" dxfId="2" priority="350" stopIfTrue="1" operator="lessThan">
      <formula>0</formula>
    </cfRule>
  </conditionalFormatting>
  <conditionalFormatting sqref="F1002">
    <cfRule type="cellIs" dxfId="2" priority="349" stopIfTrue="1" operator="lessThan">
      <formula>0</formula>
    </cfRule>
  </conditionalFormatting>
  <conditionalFormatting sqref="F1003">
    <cfRule type="cellIs" dxfId="2" priority="348" stopIfTrue="1" operator="lessThan">
      <formula>0</formula>
    </cfRule>
  </conditionalFormatting>
  <conditionalFormatting sqref="F1004">
    <cfRule type="cellIs" dxfId="2" priority="347" stopIfTrue="1" operator="lessThan">
      <formula>0</formula>
    </cfRule>
  </conditionalFormatting>
  <conditionalFormatting sqref="F1005">
    <cfRule type="cellIs" dxfId="2" priority="346" stopIfTrue="1" operator="lessThan">
      <formula>0</formula>
    </cfRule>
  </conditionalFormatting>
  <conditionalFormatting sqref="F1006">
    <cfRule type="cellIs" dxfId="2" priority="345" stopIfTrue="1" operator="lessThan">
      <formula>0</formula>
    </cfRule>
  </conditionalFormatting>
  <conditionalFormatting sqref="F1007">
    <cfRule type="cellIs" dxfId="2" priority="344" stopIfTrue="1" operator="lessThan">
      <formula>0</formula>
    </cfRule>
  </conditionalFormatting>
  <conditionalFormatting sqref="F1008">
    <cfRule type="cellIs" dxfId="2" priority="343" stopIfTrue="1" operator="lessThan">
      <formula>0</formula>
    </cfRule>
  </conditionalFormatting>
  <conditionalFormatting sqref="F1009">
    <cfRule type="cellIs" dxfId="2" priority="342" stopIfTrue="1" operator="lessThan">
      <formula>0</formula>
    </cfRule>
  </conditionalFormatting>
  <conditionalFormatting sqref="F1010">
    <cfRule type="cellIs" dxfId="2" priority="341" stopIfTrue="1" operator="lessThan">
      <formula>0</formula>
    </cfRule>
  </conditionalFormatting>
  <conditionalFormatting sqref="F1011">
    <cfRule type="cellIs" dxfId="2" priority="340" stopIfTrue="1" operator="lessThan">
      <formula>0</formula>
    </cfRule>
  </conditionalFormatting>
  <conditionalFormatting sqref="F1012">
    <cfRule type="cellIs" dxfId="2" priority="339" stopIfTrue="1" operator="lessThan">
      <formula>0</formula>
    </cfRule>
  </conditionalFormatting>
  <conditionalFormatting sqref="F1013">
    <cfRule type="cellIs" dxfId="2" priority="338" stopIfTrue="1" operator="lessThan">
      <formula>0</formula>
    </cfRule>
  </conditionalFormatting>
  <conditionalFormatting sqref="F1014">
    <cfRule type="cellIs" dxfId="2" priority="337" stopIfTrue="1" operator="lessThan">
      <formula>0</formula>
    </cfRule>
  </conditionalFormatting>
  <conditionalFormatting sqref="F1015">
    <cfRule type="cellIs" dxfId="2" priority="336" stopIfTrue="1" operator="lessThan">
      <formula>0</formula>
    </cfRule>
  </conditionalFormatting>
  <conditionalFormatting sqref="F1016">
    <cfRule type="cellIs" dxfId="2" priority="335" stopIfTrue="1" operator="lessThan">
      <formula>0</formula>
    </cfRule>
  </conditionalFormatting>
  <conditionalFormatting sqref="F1017">
    <cfRule type="cellIs" dxfId="2" priority="334" stopIfTrue="1" operator="lessThan">
      <formula>0</formula>
    </cfRule>
  </conditionalFormatting>
  <conditionalFormatting sqref="F1018">
    <cfRule type="cellIs" dxfId="2" priority="333" stopIfTrue="1" operator="lessThan">
      <formula>0</formula>
    </cfRule>
  </conditionalFormatting>
  <conditionalFormatting sqref="F1019">
    <cfRule type="cellIs" dxfId="2" priority="332" stopIfTrue="1" operator="lessThan">
      <formula>0</formula>
    </cfRule>
  </conditionalFormatting>
  <conditionalFormatting sqref="F1020">
    <cfRule type="cellIs" dxfId="2" priority="331" stopIfTrue="1" operator="lessThan">
      <formula>0</formula>
    </cfRule>
  </conditionalFormatting>
  <conditionalFormatting sqref="F1021">
    <cfRule type="cellIs" dxfId="2" priority="330" stopIfTrue="1" operator="lessThan">
      <formula>0</formula>
    </cfRule>
  </conditionalFormatting>
  <conditionalFormatting sqref="F1022">
    <cfRule type="cellIs" dxfId="2" priority="329" stopIfTrue="1" operator="lessThan">
      <formula>0</formula>
    </cfRule>
  </conditionalFormatting>
  <conditionalFormatting sqref="F1023">
    <cfRule type="cellIs" dxfId="2" priority="328" stopIfTrue="1" operator="lessThan">
      <formula>0</formula>
    </cfRule>
  </conditionalFormatting>
  <conditionalFormatting sqref="F1024">
    <cfRule type="cellIs" dxfId="2" priority="327" stopIfTrue="1" operator="lessThan">
      <formula>0</formula>
    </cfRule>
  </conditionalFormatting>
  <conditionalFormatting sqref="F1025">
    <cfRule type="cellIs" dxfId="2" priority="326" stopIfTrue="1" operator="lessThan">
      <formula>0</formula>
    </cfRule>
  </conditionalFormatting>
  <conditionalFormatting sqref="F1026">
    <cfRule type="cellIs" dxfId="2" priority="325" stopIfTrue="1" operator="lessThan">
      <formula>0</formula>
    </cfRule>
  </conditionalFormatting>
  <conditionalFormatting sqref="F1027">
    <cfRule type="cellIs" dxfId="2" priority="324" stopIfTrue="1" operator="lessThan">
      <formula>0</formula>
    </cfRule>
  </conditionalFormatting>
  <conditionalFormatting sqref="F1028">
    <cfRule type="cellIs" dxfId="2" priority="323" stopIfTrue="1" operator="lessThan">
      <formula>0</formula>
    </cfRule>
  </conditionalFormatting>
  <conditionalFormatting sqref="F1029">
    <cfRule type="cellIs" dxfId="2" priority="322" stopIfTrue="1" operator="lessThan">
      <formula>0</formula>
    </cfRule>
  </conditionalFormatting>
  <conditionalFormatting sqref="F1030">
    <cfRule type="cellIs" dxfId="2" priority="321" stopIfTrue="1" operator="lessThan">
      <formula>0</formula>
    </cfRule>
  </conditionalFormatting>
  <conditionalFormatting sqref="F1031">
    <cfRule type="cellIs" dxfId="2" priority="320" stopIfTrue="1" operator="lessThan">
      <formula>0</formula>
    </cfRule>
  </conditionalFormatting>
  <conditionalFormatting sqref="F1032">
    <cfRule type="cellIs" dxfId="2" priority="319" stopIfTrue="1" operator="lessThan">
      <formula>0</formula>
    </cfRule>
  </conditionalFormatting>
  <conditionalFormatting sqref="F1033">
    <cfRule type="cellIs" dxfId="2" priority="318" stopIfTrue="1" operator="lessThan">
      <formula>0</formula>
    </cfRule>
  </conditionalFormatting>
  <conditionalFormatting sqref="F1034">
    <cfRule type="cellIs" dxfId="2" priority="317" stopIfTrue="1" operator="lessThan">
      <formula>0</formula>
    </cfRule>
  </conditionalFormatting>
  <conditionalFormatting sqref="F1035">
    <cfRule type="cellIs" dxfId="2" priority="316" stopIfTrue="1" operator="lessThan">
      <formula>0</formula>
    </cfRule>
  </conditionalFormatting>
  <conditionalFormatting sqref="F1036">
    <cfRule type="cellIs" dxfId="2" priority="315" stopIfTrue="1" operator="lessThan">
      <formula>0</formula>
    </cfRule>
  </conditionalFormatting>
  <conditionalFormatting sqref="F1037">
    <cfRule type="cellIs" dxfId="2" priority="314" stopIfTrue="1" operator="lessThan">
      <formula>0</formula>
    </cfRule>
  </conditionalFormatting>
  <conditionalFormatting sqref="F1038">
    <cfRule type="cellIs" dxfId="2" priority="313" stopIfTrue="1" operator="lessThan">
      <formula>0</formula>
    </cfRule>
  </conditionalFormatting>
  <conditionalFormatting sqref="F1039">
    <cfRule type="cellIs" dxfId="2" priority="312" stopIfTrue="1" operator="lessThan">
      <formula>0</formula>
    </cfRule>
  </conditionalFormatting>
  <conditionalFormatting sqref="F1040">
    <cfRule type="cellIs" dxfId="2" priority="311" stopIfTrue="1" operator="lessThan">
      <formula>0</formula>
    </cfRule>
  </conditionalFormatting>
  <conditionalFormatting sqref="F1041">
    <cfRule type="cellIs" dxfId="2" priority="310" stopIfTrue="1" operator="lessThan">
      <formula>0</formula>
    </cfRule>
  </conditionalFormatting>
  <conditionalFormatting sqref="F1042">
    <cfRule type="cellIs" dxfId="2" priority="309" stopIfTrue="1" operator="lessThan">
      <formula>0</formula>
    </cfRule>
  </conditionalFormatting>
  <conditionalFormatting sqref="F1043">
    <cfRule type="cellIs" dxfId="2" priority="308" stopIfTrue="1" operator="lessThan">
      <formula>0</formula>
    </cfRule>
  </conditionalFormatting>
  <conditionalFormatting sqref="F1044">
    <cfRule type="cellIs" dxfId="2" priority="307" stopIfTrue="1" operator="lessThan">
      <formula>0</formula>
    </cfRule>
  </conditionalFormatting>
  <conditionalFormatting sqref="F1045">
    <cfRule type="cellIs" dxfId="2" priority="306" stopIfTrue="1" operator="lessThan">
      <formula>0</formula>
    </cfRule>
  </conditionalFormatting>
  <conditionalFormatting sqref="F1046">
    <cfRule type="cellIs" dxfId="2" priority="305" stopIfTrue="1" operator="lessThan">
      <formula>0</formula>
    </cfRule>
  </conditionalFormatting>
  <conditionalFormatting sqref="F1047">
    <cfRule type="cellIs" dxfId="2" priority="304" stopIfTrue="1" operator="lessThan">
      <formula>0</formula>
    </cfRule>
  </conditionalFormatting>
  <conditionalFormatting sqref="F1048">
    <cfRule type="cellIs" dxfId="2" priority="303" stopIfTrue="1" operator="lessThan">
      <formula>0</formula>
    </cfRule>
  </conditionalFormatting>
  <conditionalFormatting sqref="F1049">
    <cfRule type="cellIs" dxfId="2" priority="302" stopIfTrue="1" operator="lessThan">
      <formula>0</formula>
    </cfRule>
  </conditionalFormatting>
  <conditionalFormatting sqref="F1050">
    <cfRule type="cellIs" dxfId="2" priority="301" stopIfTrue="1" operator="lessThan">
      <formula>0</formula>
    </cfRule>
  </conditionalFormatting>
  <conditionalFormatting sqref="F1051">
    <cfRule type="cellIs" dxfId="2" priority="300" stopIfTrue="1" operator="lessThan">
      <formula>0</formula>
    </cfRule>
  </conditionalFormatting>
  <conditionalFormatting sqref="F1052">
    <cfRule type="cellIs" dxfId="2" priority="299" stopIfTrue="1" operator="lessThan">
      <formula>0</formula>
    </cfRule>
  </conditionalFormatting>
  <conditionalFormatting sqref="F1053">
    <cfRule type="cellIs" dxfId="2" priority="298" stopIfTrue="1" operator="lessThan">
      <formula>0</formula>
    </cfRule>
  </conditionalFormatting>
  <conditionalFormatting sqref="F1054">
    <cfRule type="cellIs" dxfId="2" priority="297" stopIfTrue="1" operator="lessThan">
      <formula>0</formula>
    </cfRule>
  </conditionalFormatting>
  <conditionalFormatting sqref="F1055">
    <cfRule type="cellIs" dxfId="2" priority="296" stopIfTrue="1" operator="lessThan">
      <formula>0</formula>
    </cfRule>
  </conditionalFormatting>
  <conditionalFormatting sqref="F1056">
    <cfRule type="cellIs" dxfId="2" priority="295" stopIfTrue="1" operator="lessThan">
      <formula>0</formula>
    </cfRule>
  </conditionalFormatting>
  <conditionalFormatting sqref="F1057">
    <cfRule type="cellIs" dxfId="2" priority="294" stopIfTrue="1" operator="lessThan">
      <formula>0</formula>
    </cfRule>
  </conditionalFormatting>
  <conditionalFormatting sqref="F1058">
    <cfRule type="cellIs" dxfId="2" priority="293" stopIfTrue="1" operator="lessThan">
      <formula>0</formula>
    </cfRule>
  </conditionalFormatting>
  <conditionalFormatting sqref="F1059">
    <cfRule type="cellIs" dxfId="2" priority="292" stopIfTrue="1" operator="lessThan">
      <formula>0</formula>
    </cfRule>
  </conditionalFormatting>
  <conditionalFormatting sqref="F1060">
    <cfRule type="cellIs" dxfId="2" priority="291" stopIfTrue="1" operator="lessThan">
      <formula>0</formula>
    </cfRule>
  </conditionalFormatting>
  <conditionalFormatting sqref="F1061">
    <cfRule type="cellIs" dxfId="2" priority="290" stopIfTrue="1" operator="lessThan">
      <formula>0</formula>
    </cfRule>
  </conditionalFormatting>
  <conditionalFormatting sqref="F1062">
    <cfRule type="cellIs" dxfId="2" priority="289" stopIfTrue="1" operator="lessThan">
      <formula>0</formula>
    </cfRule>
  </conditionalFormatting>
  <conditionalFormatting sqref="F1063">
    <cfRule type="cellIs" dxfId="2" priority="288" stopIfTrue="1" operator="lessThan">
      <formula>0</formula>
    </cfRule>
  </conditionalFormatting>
  <conditionalFormatting sqref="F1064">
    <cfRule type="cellIs" dxfId="2" priority="287" stopIfTrue="1" operator="lessThan">
      <formula>0</formula>
    </cfRule>
  </conditionalFormatting>
  <conditionalFormatting sqref="F1065">
    <cfRule type="cellIs" dxfId="2" priority="286" stopIfTrue="1" operator="lessThan">
      <formula>0</formula>
    </cfRule>
  </conditionalFormatting>
  <conditionalFormatting sqref="F1066">
    <cfRule type="cellIs" dxfId="2" priority="285" stopIfTrue="1" operator="lessThan">
      <formula>0</formula>
    </cfRule>
  </conditionalFormatting>
  <conditionalFormatting sqref="F1067">
    <cfRule type="cellIs" dxfId="2" priority="284" stopIfTrue="1" operator="lessThan">
      <formula>0</formula>
    </cfRule>
  </conditionalFormatting>
  <conditionalFormatting sqref="F1068">
    <cfRule type="cellIs" dxfId="2" priority="283" stopIfTrue="1" operator="lessThan">
      <formula>0</formula>
    </cfRule>
  </conditionalFormatting>
  <conditionalFormatting sqref="F1069">
    <cfRule type="cellIs" dxfId="2" priority="282" stopIfTrue="1" operator="lessThan">
      <formula>0</formula>
    </cfRule>
  </conditionalFormatting>
  <conditionalFormatting sqref="F1070">
    <cfRule type="cellIs" dxfId="2" priority="281" stopIfTrue="1" operator="lessThan">
      <formula>0</formula>
    </cfRule>
  </conditionalFormatting>
  <conditionalFormatting sqref="F1071">
    <cfRule type="cellIs" dxfId="2" priority="280" stopIfTrue="1" operator="lessThan">
      <formula>0</formula>
    </cfRule>
  </conditionalFormatting>
  <conditionalFormatting sqref="F1072">
    <cfRule type="cellIs" dxfId="2" priority="279" stopIfTrue="1" operator="lessThan">
      <formula>0</formula>
    </cfRule>
  </conditionalFormatting>
  <conditionalFormatting sqref="F1073">
    <cfRule type="cellIs" dxfId="2" priority="278" stopIfTrue="1" operator="lessThan">
      <formula>0</formula>
    </cfRule>
  </conditionalFormatting>
  <conditionalFormatting sqref="F1074">
    <cfRule type="cellIs" dxfId="2" priority="277" stopIfTrue="1" operator="lessThan">
      <formula>0</formula>
    </cfRule>
  </conditionalFormatting>
  <conditionalFormatting sqref="F1075">
    <cfRule type="cellIs" dxfId="2" priority="276" stopIfTrue="1" operator="lessThan">
      <formula>0</formula>
    </cfRule>
  </conditionalFormatting>
  <conditionalFormatting sqref="F1076">
    <cfRule type="cellIs" dxfId="2" priority="275" stopIfTrue="1" operator="lessThan">
      <formula>0</formula>
    </cfRule>
  </conditionalFormatting>
  <conditionalFormatting sqref="F1077">
    <cfRule type="cellIs" dxfId="2" priority="274" stopIfTrue="1" operator="lessThan">
      <formula>0</formula>
    </cfRule>
  </conditionalFormatting>
  <conditionalFormatting sqref="F1078">
    <cfRule type="cellIs" dxfId="2" priority="273" stopIfTrue="1" operator="lessThan">
      <formula>0</formula>
    </cfRule>
  </conditionalFormatting>
  <conditionalFormatting sqref="F1079">
    <cfRule type="cellIs" dxfId="2" priority="272" stopIfTrue="1" operator="lessThan">
      <formula>0</formula>
    </cfRule>
  </conditionalFormatting>
  <conditionalFormatting sqref="F1080">
    <cfRule type="cellIs" dxfId="2" priority="271" stopIfTrue="1" operator="lessThan">
      <formula>0</formula>
    </cfRule>
  </conditionalFormatting>
  <conditionalFormatting sqref="F1081">
    <cfRule type="cellIs" dxfId="2" priority="270" stopIfTrue="1" operator="lessThan">
      <formula>0</formula>
    </cfRule>
  </conditionalFormatting>
  <conditionalFormatting sqref="F1082">
    <cfRule type="cellIs" dxfId="2" priority="269" stopIfTrue="1" operator="lessThan">
      <formula>0</formula>
    </cfRule>
  </conditionalFormatting>
  <conditionalFormatting sqref="F1083">
    <cfRule type="cellIs" dxfId="2" priority="268" stopIfTrue="1" operator="lessThan">
      <formula>0</formula>
    </cfRule>
  </conditionalFormatting>
  <conditionalFormatting sqref="F1084">
    <cfRule type="cellIs" dxfId="2" priority="267" stopIfTrue="1" operator="lessThan">
      <formula>0</formula>
    </cfRule>
  </conditionalFormatting>
  <conditionalFormatting sqref="F1085">
    <cfRule type="cellIs" dxfId="2" priority="266" stopIfTrue="1" operator="lessThan">
      <formula>0</formula>
    </cfRule>
  </conditionalFormatting>
  <conditionalFormatting sqref="F1086">
    <cfRule type="cellIs" dxfId="2" priority="265" stopIfTrue="1" operator="lessThan">
      <formula>0</formula>
    </cfRule>
  </conditionalFormatting>
  <conditionalFormatting sqref="F1087">
    <cfRule type="cellIs" dxfId="2" priority="264" stopIfTrue="1" operator="lessThan">
      <formula>0</formula>
    </cfRule>
  </conditionalFormatting>
  <conditionalFormatting sqref="F1088">
    <cfRule type="cellIs" dxfId="2" priority="263" stopIfTrue="1" operator="lessThan">
      <formula>0</formula>
    </cfRule>
  </conditionalFormatting>
  <conditionalFormatting sqref="F1089">
    <cfRule type="cellIs" dxfId="2" priority="262" stopIfTrue="1" operator="lessThan">
      <formula>0</formula>
    </cfRule>
  </conditionalFormatting>
  <conditionalFormatting sqref="F1090">
    <cfRule type="cellIs" dxfId="2" priority="261" stopIfTrue="1" operator="lessThan">
      <formula>0</formula>
    </cfRule>
  </conditionalFormatting>
  <conditionalFormatting sqref="F1091">
    <cfRule type="cellIs" dxfId="2" priority="260" stopIfTrue="1" operator="lessThan">
      <formula>0</formula>
    </cfRule>
  </conditionalFormatting>
  <conditionalFormatting sqref="F1092">
    <cfRule type="cellIs" dxfId="2" priority="259" stopIfTrue="1" operator="lessThan">
      <formula>0</formula>
    </cfRule>
  </conditionalFormatting>
  <conditionalFormatting sqref="F1093">
    <cfRule type="cellIs" dxfId="2" priority="258" stopIfTrue="1" operator="lessThan">
      <formula>0</formula>
    </cfRule>
  </conditionalFormatting>
  <conditionalFormatting sqref="F1094">
    <cfRule type="cellIs" dxfId="2" priority="257" stopIfTrue="1" operator="lessThan">
      <formula>0</formula>
    </cfRule>
  </conditionalFormatting>
  <conditionalFormatting sqref="F1095">
    <cfRule type="cellIs" dxfId="2" priority="256" stopIfTrue="1" operator="lessThan">
      <formula>0</formula>
    </cfRule>
  </conditionalFormatting>
  <conditionalFormatting sqref="F1096">
    <cfRule type="cellIs" dxfId="2" priority="255" stopIfTrue="1" operator="lessThan">
      <formula>0</formula>
    </cfRule>
  </conditionalFormatting>
  <conditionalFormatting sqref="F1097">
    <cfRule type="cellIs" dxfId="2" priority="254" stopIfTrue="1" operator="lessThan">
      <formula>0</formula>
    </cfRule>
  </conditionalFormatting>
  <conditionalFormatting sqref="F1098">
    <cfRule type="cellIs" dxfId="2" priority="253" stopIfTrue="1" operator="lessThan">
      <formula>0</formula>
    </cfRule>
  </conditionalFormatting>
  <conditionalFormatting sqref="F1099">
    <cfRule type="cellIs" dxfId="2" priority="252" stopIfTrue="1" operator="lessThan">
      <formula>0</formula>
    </cfRule>
  </conditionalFormatting>
  <conditionalFormatting sqref="F1100">
    <cfRule type="cellIs" dxfId="2" priority="251" stopIfTrue="1" operator="lessThan">
      <formula>0</formula>
    </cfRule>
  </conditionalFormatting>
  <conditionalFormatting sqref="F1101">
    <cfRule type="cellIs" dxfId="2" priority="250" stopIfTrue="1" operator="lessThan">
      <formula>0</formula>
    </cfRule>
  </conditionalFormatting>
  <conditionalFormatting sqref="F1102">
    <cfRule type="cellIs" dxfId="2" priority="249" stopIfTrue="1" operator="lessThan">
      <formula>0</formula>
    </cfRule>
  </conditionalFormatting>
  <conditionalFormatting sqref="F1103">
    <cfRule type="cellIs" dxfId="2" priority="248" stopIfTrue="1" operator="lessThan">
      <formula>0</formula>
    </cfRule>
  </conditionalFormatting>
  <conditionalFormatting sqref="F1104">
    <cfRule type="cellIs" dxfId="2" priority="247" stopIfTrue="1" operator="lessThan">
      <formula>0</formula>
    </cfRule>
  </conditionalFormatting>
  <conditionalFormatting sqref="F1105">
    <cfRule type="cellIs" dxfId="2" priority="246" stopIfTrue="1" operator="lessThan">
      <formula>0</formula>
    </cfRule>
  </conditionalFormatting>
  <conditionalFormatting sqref="F1106">
    <cfRule type="cellIs" dxfId="2" priority="245" stopIfTrue="1" operator="lessThan">
      <formula>0</formula>
    </cfRule>
  </conditionalFormatting>
  <conditionalFormatting sqref="F1107">
    <cfRule type="cellIs" dxfId="2" priority="244" stopIfTrue="1" operator="lessThan">
      <formula>0</formula>
    </cfRule>
  </conditionalFormatting>
  <conditionalFormatting sqref="F1108">
    <cfRule type="cellIs" dxfId="2" priority="243" stopIfTrue="1" operator="lessThan">
      <formula>0</formula>
    </cfRule>
  </conditionalFormatting>
  <conditionalFormatting sqref="F1109">
    <cfRule type="cellIs" dxfId="2" priority="242" stopIfTrue="1" operator="lessThan">
      <formula>0</formula>
    </cfRule>
  </conditionalFormatting>
  <conditionalFormatting sqref="F1110">
    <cfRule type="cellIs" dxfId="2" priority="241" stopIfTrue="1" operator="lessThan">
      <formula>0</formula>
    </cfRule>
  </conditionalFormatting>
  <conditionalFormatting sqref="F1111">
    <cfRule type="cellIs" dxfId="2" priority="240" stopIfTrue="1" operator="lessThan">
      <formula>0</formula>
    </cfRule>
  </conditionalFormatting>
  <conditionalFormatting sqref="F1112">
    <cfRule type="cellIs" dxfId="2" priority="239" stopIfTrue="1" operator="lessThan">
      <formula>0</formula>
    </cfRule>
  </conditionalFormatting>
  <conditionalFormatting sqref="F1113">
    <cfRule type="cellIs" dxfId="2" priority="238" stopIfTrue="1" operator="lessThan">
      <formula>0</formula>
    </cfRule>
  </conditionalFormatting>
  <conditionalFormatting sqref="F1114">
    <cfRule type="cellIs" dxfId="2" priority="237" stopIfTrue="1" operator="lessThan">
      <formula>0</formula>
    </cfRule>
  </conditionalFormatting>
  <conditionalFormatting sqref="F1115">
    <cfRule type="cellIs" dxfId="2" priority="236" stopIfTrue="1" operator="lessThan">
      <formula>0</formula>
    </cfRule>
  </conditionalFormatting>
  <conditionalFormatting sqref="F1116">
    <cfRule type="cellIs" dxfId="2" priority="235" stopIfTrue="1" operator="lessThan">
      <formula>0</formula>
    </cfRule>
  </conditionalFormatting>
  <conditionalFormatting sqref="F1117">
    <cfRule type="cellIs" dxfId="2" priority="234" stopIfTrue="1" operator="lessThan">
      <formula>0</formula>
    </cfRule>
  </conditionalFormatting>
  <conditionalFormatting sqref="F1118">
    <cfRule type="cellIs" dxfId="2" priority="233" stopIfTrue="1" operator="lessThan">
      <formula>0</formula>
    </cfRule>
  </conditionalFormatting>
  <conditionalFormatting sqref="F1119">
    <cfRule type="cellIs" dxfId="2" priority="232" stopIfTrue="1" operator="lessThan">
      <formula>0</formula>
    </cfRule>
  </conditionalFormatting>
  <conditionalFormatting sqref="F1120">
    <cfRule type="cellIs" dxfId="2" priority="231" stopIfTrue="1" operator="lessThan">
      <formula>0</formula>
    </cfRule>
  </conditionalFormatting>
  <conditionalFormatting sqref="F1121">
    <cfRule type="cellIs" dxfId="2" priority="230" stopIfTrue="1" operator="lessThan">
      <formula>0</formula>
    </cfRule>
  </conditionalFormatting>
  <conditionalFormatting sqref="F1122">
    <cfRule type="cellIs" dxfId="2" priority="229" stopIfTrue="1" operator="lessThan">
      <formula>0</formula>
    </cfRule>
  </conditionalFormatting>
  <conditionalFormatting sqref="F1123">
    <cfRule type="cellIs" dxfId="2" priority="228" stopIfTrue="1" operator="lessThan">
      <formula>0</formula>
    </cfRule>
  </conditionalFormatting>
  <conditionalFormatting sqref="F1124">
    <cfRule type="cellIs" dxfId="2" priority="227" stopIfTrue="1" operator="lessThan">
      <formula>0</formula>
    </cfRule>
  </conditionalFormatting>
  <conditionalFormatting sqref="F1125">
    <cfRule type="cellIs" dxfId="2" priority="226" stopIfTrue="1" operator="lessThan">
      <formula>0</formula>
    </cfRule>
  </conditionalFormatting>
  <conditionalFormatting sqref="F1126">
    <cfRule type="cellIs" dxfId="2" priority="225" stopIfTrue="1" operator="lessThan">
      <formula>0</formula>
    </cfRule>
  </conditionalFormatting>
  <conditionalFormatting sqref="F1127">
    <cfRule type="cellIs" dxfId="2" priority="224" stopIfTrue="1" operator="lessThan">
      <formula>0</formula>
    </cfRule>
  </conditionalFormatting>
  <conditionalFormatting sqref="F1128">
    <cfRule type="cellIs" dxfId="2" priority="223" stopIfTrue="1" operator="lessThan">
      <formula>0</formula>
    </cfRule>
  </conditionalFormatting>
  <conditionalFormatting sqref="F1129">
    <cfRule type="cellIs" dxfId="2" priority="222" stopIfTrue="1" operator="lessThan">
      <formula>0</formula>
    </cfRule>
  </conditionalFormatting>
  <conditionalFormatting sqref="F1130">
    <cfRule type="cellIs" dxfId="2" priority="221" stopIfTrue="1" operator="lessThan">
      <formula>0</formula>
    </cfRule>
  </conditionalFormatting>
  <conditionalFormatting sqref="F1131">
    <cfRule type="cellIs" dxfId="2" priority="220" stopIfTrue="1" operator="lessThan">
      <formula>0</formula>
    </cfRule>
  </conditionalFormatting>
  <conditionalFormatting sqref="F1132">
    <cfRule type="cellIs" dxfId="2" priority="219" stopIfTrue="1" operator="lessThan">
      <formula>0</formula>
    </cfRule>
  </conditionalFormatting>
  <conditionalFormatting sqref="F1133">
    <cfRule type="cellIs" dxfId="2" priority="218" stopIfTrue="1" operator="lessThan">
      <formula>0</formula>
    </cfRule>
  </conditionalFormatting>
  <conditionalFormatting sqref="F1134">
    <cfRule type="cellIs" dxfId="2" priority="217" stopIfTrue="1" operator="lessThan">
      <formula>0</formula>
    </cfRule>
  </conditionalFormatting>
  <conditionalFormatting sqref="F1135">
    <cfRule type="cellIs" dxfId="2" priority="216" stopIfTrue="1" operator="lessThan">
      <formula>0</formula>
    </cfRule>
  </conditionalFormatting>
  <conditionalFormatting sqref="F1136">
    <cfRule type="cellIs" dxfId="2" priority="215" stopIfTrue="1" operator="lessThan">
      <formula>0</formula>
    </cfRule>
  </conditionalFormatting>
  <conditionalFormatting sqref="F1137">
    <cfRule type="cellIs" dxfId="2" priority="214" stopIfTrue="1" operator="lessThan">
      <formula>0</formula>
    </cfRule>
  </conditionalFormatting>
  <conditionalFormatting sqref="F1138">
    <cfRule type="cellIs" dxfId="2" priority="213" stopIfTrue="1" operator="lessThan">
      <formula>0</formula>
    </cfRule>
  </conditionalFormatting>
  <conditionalFormatting sqref="F1139">
    <cfRule type="cellIs" dxfId="2" priority="212" stopIfTrue="1" operator="lessThan">
      <formula>0</formula>
    </cfRule>
  </conditionalFormatting>
  <conditionalFormatting sqref="F1140">
    <cfRule type="cellIs" dxfId="2" priority="211" stopIfTrue="1" operator="lessThan">
      <formula>0</formula>
    </cfRule>
  </conditionalFormatting>
  <conditionalFormatting sqref="F1141">
    <cfRule type="cellIs" dxfId="2" priority="210" stopIfTrue="1" operator="lessThan">
      <formula>0</formula>
    </cfRule>
  </conditionalFormatting>
  <conditionalFormatting sqref="F1142">
    <cfRule type="cellIs" dxfId="2" priority="209" stopIfTrue="1" operator="lessThan">
      <formula>0</formula>
    </cfRule>
  </conditionalFormatting>
  <conditionalFormatting sqref="F1143">
    <cfRule type="cellIs" dxfId="2" priority="208" stopIfTrue="1" operator="lessThan">
      <formula>0</formula>
    </cfRule>
  </conditionalFormatting>
  <conditionalFormatting sqref="F1144">
    <cfRule type="cellIs" dxfId="2" priority="207" stopIfTrue="1" operator="lessThan">
      <formula>0</formula>
    </cfRule>
  </conditionalFormatting>
  <conditionalFormatting sqref="F1145">
    <cfRule type="cellIs" dxfId="2" priority="206" stopIfTrue="1" operator="lessThan">
      <formula>0</formula>
    </cfRule>
  </conditionalFormatting>
  <conditionalFormatting sqref="F1146">
    <cfRule type="cellIs" dxfId="2" priority="205" stopIfTrue="1" operator="lessThan">
      <formula>0</formula>
    </cfRule>
  </conditionalFormatting>
  <conditionalFormatting sqref="F1147">
    <cfRule type="cellIs" dxfId="2" priority="204" stopIfTrue="1" operator="lessThan">
      <formula>0</formula>
    </cfRule>
  </conditionalFormatting>
  <conditionalFormatting sqref="F1148">
    <cfRule type="cellIs" dxfId="2" priority="203" stopIfTrue="1" operator="lessThan">
      <formula>0</formula>
    </cfRule>
  </conditionalFormatting>
  <conditionalFormatting sqref="F1149">
    <cfRule type="cellIs" dxfId="2" priority="202" stopIfTrue="1" operator="lessThan">
      <formula>0</formula>
    </cfRule>
  </conditionalFormatting>
  <conditionalFormatting sqref="F1150">
    <cfRule type="cellIs" dxfId="2" priority="201" stopIfTrue="1" operator="lessThan">
      <formula>0</formula>
    </cfRule>
  </conditionalFormatting>
  <conditionalFormatting sqref="F1151">
    <cfRule type="cellIs" dxfId="2" priority="200" stopIfTrue="1" operator="lessThan">
      <formula>0</formula>
    </cfRule>
  </conditionalFormatting>
  <conditionalFormatting sqref="F1152">
    <cfRule type="cellIs" dxfId="2" priority="199" stopIfTrue="1" operator="lessThan">
      <formula>0</formula>
    </cfRule>
  </conditionalFormatting>
  <conditionalFormatting sqref="F1153">
    <cfRule type="cellIs" dxfId="2" priority="198" stopIfTrue="1" operator="lessThan">
      <formula>0</formula>
    </cfRule>
  </conditionalFormatting>
  <conditionalFormatting sqref="F1154">
    <cfRule type="cellIs" dxfId="2" priority="197" stopIfTrue="1" operator="lessThan">
      <formula>0</formula>
    </cfRule>
  </conditionalFormatting>
  <conditionalFormatting sqref="F1155">
    <cfRule type="cellIs" dxfId="2" priority="196" stopIfTrue="1" operator="lessThan">
      <formula>0</formula>
    </cfRule>
  </conditionalFormatting>
  <conditionalFormatting sqref="F1156">
    <cfRule type="cellIs" dxfId="2" priority="195" stopIfTrue="1" operator="lessThan">
      <formula>0</formula>
    </cfRule>
  </conditionalFormatting>
  <conditionalFormatting sqref="F1157">
    <cfRule type="cellIs" dxfId="2" priority="194" stopIfTrue="1" operator="lessThan">
      <formula>0</formula>
    </cfRule>
  </conditionalFormatting>
  <conditionalFormatting sqref="F1158">
    <cfRule type="cellIs" dxfId="2" priority="193" stopIfTrue="1" operator="lessThan">
      <formula>0</formula>
    </cfRule>
  </conditionalFormatting>
  <conditionalFormatting sqref="F1159">
    <cfRule type="cellIs" dxfId="2" priority="192" stopIfTrue="1" operator="lessThan">
      <formula>0</formula>
    </cfRule>
  </conditionalFormatting>
  <conditionalFormatting sqref="F1160">
    <cfRule type="cellIs" dxfId="2" priority="191" stopIfTrue="1" operator="lessThan">
      <formula>0</formula>
    </cfRule>
  </conditionalFormatting>
  <conditionalFormatting sqref="F1161">
    <cfRule type="cellIs" dxfId="2" priority="190" stopIfTrue="1" operator="lessThan">
      <formula>0</formula>
    </cfRule>
  </conditionalFormatting>
  <conditionalFormatting sqref="F1162">
    <cfRule type="cellIs" dxfId="2" priority="189" stopIfTrue="1" operator="lessThan">
      <formula>0</formula>
    </cfRule>
  </conditionalFormatting>
  <conditionalFormatting sqref="F1163">
    <cfRule type="cellIs" dxfId="2" priority="188" stopIfTrue="1" operator="lessThan">
      <formula>0</formula>
    </cfRule>
  </conditionalFormatting>
  <conditionalFormatting sqref="F1164">
    <cfRule type="cellIs" dxfId="2" priority="187" stopIfTrue="1" operator="lessThan">
      <formula>0</formula>
    </cfRule>
  </conditionalFormatting>
  <conditionalFormatting sqref="F1165">
    <cfRule type="cellIs" dxfId="2" priority="186" stopIfTrue="1" operator="lessThan">
      <formula>0</formula>
    </cfRule>
  </conditionalFormatting>
  <conditionalFormatting sqref="F1166">
    <cfRule type="cellIs" dxfId="2" priority="185" stopIfTrue="1" operator="lessThan">
      <formula>0</formula>
    </cfRule>
  </conditionalFormatting>
  <conditionalFormatting sqref="F1167">
    <cfRule type="cellIs" dxfId="2" priority="184" stopIfTrue="1" operator="lessThan">
      <formula>0</formula>
    </cfRule>
  </conditionalFormatting>
  <conditionalFormatting sqref="F1168">
    <cfRule type="cellIs" dxfId="2" priority="183" stopIfTrue="1" operator="lessThan">
      <formula>0</formula>
    </cfRule>
  </conditionalFormatting>
  <conditionalFormatting sqref="F1169">
    <cfRule type="cellIs" dxfId="2" priority="182" stopIfTrue="1" operator="lessThan">
      <formula>0</formula>
    </cfRule>
  </conditionalFormatting>
  <conditionalFormatting sqref="F1170">
    <cfRule type="cellIs" dxfId="2" priority="181" stopIfTrue="1" operator="lessThan">
      <formula>0</formula>
    </cfRule>
  </conditionalFormatting>
  <conditionalFormatting sqref="F1171">
    <cfRule type="cellIs" dxfId="2" priority="180" stopIfTrue="1" operator="lessThan">
      <formula>0</formula>
    </cfRule>
  </conditionalFormatting>
  <conditionalFormatting sqref="F1172">
    <cfRule type="cellIs" dxfId="2" priority="179" stopIfTrue="1" operator="lessThan">
      <formula>0</formula>
    </cfRule>
  </conditionalFormatting>
  <conditionalFormatting sqref="F1173">
    <cfRule type="cellIs" dxfId="2" priority="178" stopIfTrue="1" operator="lessThan">
      <formula>0</formula>
    </cfRule>
  </conditionalFormatting>
  <conditionalFormatting sqref="F1174">
    <cfRule type="cellIs" dxfId="2" priority="177" stopIfTrue="1" operator="lessThan">
      <formula>0</formula>
    </cfRule>
  </conditionalFormatting>
  <conditionalFormatting sqref="F1175">
    <cfRule type="cellIs" dxfId="2" priority="176" stopIfTrue="1" operator="lessThan">
      <formula>0</formula>
    </cfRule>
  </conditionalFormatting>
  <conditionalFormatting sqref="F1176">
    <cfRule type="cellIs" dxfId="2" priority="175" stopIfTrue="1" operator="lessThan">
      <formula>0</formula>
    </cfRule>
  </conditionalFormatting>
  <conditionalFormatting sqref="F1177">
    <cfRule type="cellIs" dxfId="2" priority="174" stopIfTrue="1" operator="lessThan">
      <formula>0</formula>
    </cfRule>
  </conditionalFormatting>
  <conditionalFormatting sqref="F1178">
    <cfRule type="cellIs" dxfId="2" priority="173" stopIfTrue="1" operator="lessThan">
      <formula>0</formula>
    </cfRule>
  </conditionalFormatting>
  <conditionalFormatting sqref="F1179">
    <cfRule type="cellIs" dxfId="2" priority="172" stopIfTrue="1" operator="lessThan">
      <formula>0</formula>
    </cfRule>
  </conditionalFormatting>
  <conditionalFormatting sqref="F1180">
    <cfRule type="cellIs" dxfId="2" priority="171" stopIfTrue="1" operator="lessThan">
      <formula>0</formula>
    </cfRule>
  </conditionalFormatting>
  <conditionalFormatting sqref="F1181">
    <cfRule type="cellIs" dxfId="2" priority="170" stopIfTrue="1" operator="lessThan">
      <formula>0</formula>
    </cfRule>
  </conditionalFormatting>
  <conditionalFormatting sqref="F1182">
    <cfRule type="cellIs" dxfId="2" priority="169" stopIfTrue="1" operator="lessThan">
      <formula>0</formula>
    </cfRule>
  </conditionalFormatting>
  <conditionalFormatting sqref="F1183">
    <cfRule type="cellIs" dxfId="2" priority="168" stopIfTrue="1" operator="lessThan">
      <formula>0</formula>
    </cfRule>
  </conditionalFormatting>
  <conditionalFormatting sqref="F1184">
    <cfRule type="cellIs" dxfId="2" priority="167" stopIfTrue="1" operator="lessThan">
      <formula>0</formula>
    </cfRule>
  </conditionalFormatting>
  <conditionalFormatting sqref="F1185">
    <cfRule type="cellIs" dxfId="2" priority="166" stopIfTrue="1" operator="lessThan">
      <formula>0</formula>
    </cfRule>
  </conditionalFormatting>
  <conditionalFormatting sqref="F1186">
    <cfRule type="cellIs" dxfId="2" priority="165" stopIfTrue="1" operator="lessThan">
      <formula>0</formula>
    </cfRule>
  </conditionalFormatting>
  <conditionalFormatting sqref="F1187">
    <cfRule type="cellIs" dxfId="2" priority="164" stopIfTrue="1" operator="lessThan">
      <formula>0</formula>
    </cfRule>
  </conditionalFormatting>
  <conditionalFormatting sqref="F1188">
    <cfRule type="cellIs" dxfId="2" priority="163" stopIfTrue="1" operator="lessThan">
      <formula>0</formula>
    </cfRule>
  </conditionalFormatting>
  <conditionalFormatting sqref="F1189">
    <cfRule type="cellIs" dxfId="2" priority="162" stopIfTrue="1" operator="lessThan">
      <formula>0</formula>
    </cfRule>
  </conditionalFormatting>
  <conditionalFormatting sqref="F1190">
    <cfRule type="cellIs" dxfId="2" priority="161" stopIfTrue="1" operator="lessThan">
      <formula>0</formula>
    </cfRule>
  </conditionalFormatting>
  <conditionalFormatting sqref="F1191">
    <cfRule type="cellIs" dxfId="2" priority="160" stopIfTrue="1" operator="lessThan">
      <formula>0</formula>
    </cfRule>
  </conditionalFormatting>
  <conditionalFormatting sqref="F1192">
    <cfRule type="cellIs" dxfId="2" priority="159" stopIfTrue="1" operator="lessThan">
      <formula>0</formula>
    </cfRule>
  </conditionalFormatting>
  <conditionalFormatting sqref="F1193">
    <cfRule type="cellIs" dxfId="2" priority="158" stopIfTrue="1" operator="lessThan">
      <formula>0</formula>
    </cfRule>
  </conditionalFormatting>
  <conditionalFormatting sqref="F1194">
    <cfRule type="cellIs" dxfId="2" priority="157" stopIfTrue="1" operator="lessThan">
      <formula>0</formula>
    </cfRule>
  </conditionalFormatting>
  <conditionalFormatting sqref="F1195">
    <cfRule type="cellIs" dxfId="2" priority="156" stopIfTrue="1" operator="lessThan">
      <formula>0</formula>
    </cfRule>
  </conditionalFormatting>
  <conditionalFormatting sqref="F1196">
    <cfRule type="cellIs" dxfId="2" priority="155" stopIfTrue="1" operator="lessThan">
      <formula>0</formula>
    </cfRule>
  </conditionalFormatting>
  <conditionalFormatting sqref="F1197">
    <cfRule type="cellIs" dxfId="2" priority="154" stopIfTrue="1" operator="lessThan">
      <formula>0</formula>
    </cfRule>
  </conditionalFormatting>
  <conditionalFormatting sqref="F1198">
    <cfRule type="cellIs" dxfId="2" priority="153" stopIfTrue="1" operator="lessThan">
      <formula>0</formula>
    </cfRule>
  </conditionalFormatting>
  <conditionalFormatting sqref="F1199">
    <cfRule type="cellIs" dxfId="2" priority="152" stopIfTrue="1" operator="lessThan">
      <formula>0</formula>
    </cfRule>
  </conditionalFormatting>
  <conditionalFormatting sqref="F1200">
    <cfRule type="cellIs" dxfId="2" priority="151" stopIfTrue="1" operator="lessThan">
      <formula>0</formula>
    </cfRule>
  </conditionalFormatting>
  <conditionalFormatting sqref="F1201">
    <cfRule type="cellIs" dxfId="2" priority="150" stopIfTrue="1" operator="lessThan">
      <formula>0</formula>
    </cfRule>
  </conditionalFormatting>
  <conditionalFormatting sqref="F1202">
    <cfRule type="cellIs" dxfId="2" priority="149" stopIfTrue="1" operator="lessThan">
      <formula>0</formula>
    </cfRule>
  </conditionalFormatting>
  <conditionalFormatting sqref="F1203">
    <cfRule type="cellIs" dxfId="2" priority="148" stopIfTrue="1" operator="lessThan">
      <formula>0</formula>
    </cfRule>
  </conditionalFormatting>
  <conditionalFormatting sqref="F1204">
    <cfRule type="cellIs" dxfId="2" priority="147" stopIfTrue="1" operator="lessThan">
      <formula>0</formula>
    </cfRule>
  </conditionalFormatting>
  <conditionalFormatting sqref="F1205">
    <cfRule type="cellIs" dxfId="2" priority="146" stopIfTrue="1" operator="lessThan">
      <formula>0</formula>
    </cfRule>
  </conditionalFormatting>
  <conditionalFormatting sqref="F1206">
    <cfRule type="cellIs" dxfId="2" priority="145" stopIfTrue="1" operator="lessThan">
      <formula>0</formula>
    </cfRule>
  </conditionalFormatting>
  <conditionalFormatting sqref="F1207">
    <cfRule type="cellIs" dxfId="2" priority="144" stopIfTrue="1" operator="lessThan">
      <formula>0</formula>
    </cfRule>
  </conditionalFormatting>
  <conditionalFormatting sqref="F1208">
    <cfRule type="cellIs" dxfId="2" priority="143" stopIfTrue="1" operator="lessThan">
      <formula>0</formula>
    </cfRule>
  </conditionalFormatting>
  <conditionalFormatting sqref="F1209">
    <cfRule type="cellIs" dxfId="2" priority="142" stopIfTrue="1" operator="lessThan">
      <formula>0</formula>
    </cfRule>
  </conditionalFormatting>
  <conditionalFormatting sqref="F1210">
    <cfRule type="cellIs" dxfId="2" priority="141" stopIfTrue="1" operator="lessThan">
      <formula>0</formula>
    </cfRule>
  </conditionalFormatting>
  <conditionalFormatting sqref="F1211">
    <cfRule type="cellIs" dxfId="2" priority="140" stopIfTrue="1" operator="lessThan">
      <formula>0</formula>
    </cfRule>
  </conditionalFormatting>
  <conditionalFormatting sqref="F1212">
    <cfRule type="cellIs" dxfId="2" priority="139" stopIfTrue="1" operator="lessThan">
      <formula>0</formula>
    </cfRule>
  </conditionalFormatting>
  <conditionalFormatting sqref="F1213">
    <cfRule type="cellIs" dxfId="2" priority="138" stopIfTrue="1" operator="lessThan">
      <formula>0</formula>
    </cfRule>
  </conditionalFormatting>
  <conditionalFormatting sqref="F1214">
    <cfRule type="cellIs" dxfId="2" priority="137" stopIfTrue="1" operator="lessThan">
      <formula>0</formula>
    </cfRule>
  </conditionalFormatting>
  <conditionalFormatting sqref="F1215">
    <cfRule type="cellIs" dxfId="2" priority="136" stopIfTrue="1" operator="lessThan">
      <formula>0</formula>
    </cfRule>
  </conditionalFormatting>
  <conditionalFormatting sqref="F1216">
    <cfRule type="cellIs" dxfId="2" priority="135" stopIfTrue="1" operator="lessThan">
      <formula>0</formula>
    </cfRule>
  </conditionalFormatting>
  <conditionalFormatting sqref="F1217">
    <cfRule type="cellIs" dxfId="2" priority="134" stopIfTrue="1" operator="lessThan">
      <formula>0</formula>
    </cfRule>
  </conditionalFormatting>
  <conditionalFormatting sqref="F1218">
    <cfRule type="cellIs" dxfId="2" priority="133" stopIfTrue="1" operator="lessThan">
      <formula>0</formula>
    </cfRule>
  </conditionalFormatting>
  <conditionalFormatting sqref="F1219">
    <cfRule type="cellIs" dxfId="2" priority="132" stopIfTrue="1" operator="lessThan">
      <formula>0</formula>
    </cfRule>
  </conditionalFormatting>
  <conditionalFormatting sqref="F1220">
    <cfRule type="cellIs" dxfId="2" priority="131" stopIfTrue="1" operator="lessThan">
      <formula>0</formula>
    </cfRule>
  </conditionalFormatting>
  <conditionalFormatting sqref="F1221">
    <cfRule type="cellIs" dxfId="2" priority="130" stopIfTrue="1" operator="lessThan">
      <formula>0</formula>
    </cfRule>
  </conditionalFormatting>
  <conditionalFormatting sqref="F1222">
    <cfRule type="cellIs" dxfId="2" priority="129" stopIfTrue="1" operator="lessThan">
      <formula>0</formula>
    </cfRule>
  </conditionalFormatting>
  <conditionalFormatting sqref="F1223">
    <cfRule type="cellIs" dxfId="2" priority="128" stopIfTrue="1" operator="lessThan">
      <formula>0</formula>
    </cfRule>
  </conditionalFormatting>
  <conditionalFormatting sqref="F1224">
    <cfRule type="cellIs" dxfId="2" priority="127" stopIfTrue="1" operator="lessThan">
      <formula>0</formula>
    </cfRule>
  </conditionalFormatting>
  <conditionalFormatting sqref="F1225">
    <cfRule type="cellIs" dxfId="2" priority="126" stopIfTrue="1" operator="lessThan">
      <formula>0</formula>
    </cfRule>
  </conditionalFormatting>
  <conditionalFormatting sqref="F1226">
    <cfRule type="cellIs" dxfId="2" priority="125" stopIfTrue="1" operator="lessThan">
      <formula>0</formula>
    </cfRule>
  </conditionalFormatting>
  <conditionalFormatting sqref="F1227">
    <cfRule type="cellIs" dxfId="2" priority="124" stopIfTrue="1" operator="lessThan">
      <formula>0</formula>
    </cfRule>
  </conditionalFormatting>
  <conditionalFormatting sqref="F1228">
    <cfRule type="cellIs" dxfId="2" priority="123" stopIfTrue="1" operator="lessThan">
      <formula>0</formula>
    </cfRule>
  </conditionalFormatting>
  <conditionalFormatting sqref="F1229">
    <cfRule type="cellIs" dxfId="2" priority="122" stopIfTrue="1" operator="lessThan">
      <formula>0</formula>
    </cfRule>
  </conditionalFormatting>
  <conditionalFormatting sqref="F1230">
    <cfRule type="cellIs" dxfId="2" priority="121" stopIfTrue="1" operator="lessThan">
      <formula>0</formula>
    </cfRule>
  </conditionalFormatting>
  <conditionalFormatting sqref="F1231">
    <cfRule type="cellIs" dxfId="2" priority="120" stopIfTrue="1" operator="lessThan">
      <formula>0</formula>
    </cfRule>
  </conditionalFormatting>
  <conditionalFormatting sqref="F1232">
    <cfRule type="cellIs" dxfId="2" priority="119" stopIfTrue="1" operator="lessThan">
      <formula>0</formula>
    </cfRule>
  </conditionalFormatting>
  <conditionalFormatting sqref="F1233">
    <cfRule type="cellIs" dxfId="2" priority="118" stopIfTrue="1" operator="lessThan">
      <formula>0</formula>
    </cfRule>
  </conditionalFormatting>
  <conditionalFormatting sqref="F1234">
    <cfRule type="cellIs" dxfId="2" priority="117" stopIfTrue="1" operator="lessThan">
      <formula>0</formula>
    </cfRule>
  </conditionalFormatting>
  <conditionalFormatting sqref="F1235">
    <cfRule type="cellIs" dxfId="2" priority="116" stopIfTrue="1" operator="lessThan">
      <formula>0</formula>
    </cfRule>
  </conditionalFormatting>
  <conditionalFormatting sqref="F1236">
    <cfRule type="cellIs" dxfId="2" priority="115" stopIfTrue="1" operator="lessThan">
      <formula>0</formula>
    </cfRule>
  </conditionalFormatting>
  <conditionalFormatting sqref="F1237">
    <cfRule type="cellIs" dxfId="2" priority="114" stopIfTrue="1" operator="lessThan">
      <formula>0</formula>
    </cfRule>
  </conditionalFormatting>
  <conditionalFormatting sqref="F1238">
    <cfRule type="cellIs" dxfId="2" priority="113" stopIfTrue="1" operator="lessThan">
      <formula>0</formula>
    </cfRule>
  </conditionalFormatting>
  <conditionalFormatting sqref="F1239">
    <cfRule type="cellIs" dxfId="2" priority="112" stopIfTrue="1" operator="lessThan">
      <formula>0</formula>
    </cfRule>
  </conditionalFormatting>
  <conditionalFormatting sqref="F1240">
    <cfRule type="cellIs" dxfId="2" priority="111" stopIfTrue="1" operator="lessThan">
      <formula>0</formula>
    </cfRule>
  </conditionalFormatting>
  <conditionalFormatting sqref="F1241">
    <cfRule type="cellIs" dxfId="2" priority="110" stopIfTrue="1" operator="lessThan">
      <formula>0</formula>
    </cfRule>
  </conditionalFormatting>
  <conditionalFormatting sqref="F1242">
    <cfRule type="cellIs" dxfId="2" priority="109" stopIfTrue="1" operator="lessThan">
      <formula>0</formula>
    </cfRule>
  </conditionalFormatting>
  <conditionalFormatting sqref="F1243">
    <cfRule type="cellIs" dxfId="2" priority="108" stopIfTrue="1" operator="lessThan">
      <formula>0</formula>
    </cfRule>
  </conditionalFormatting>
  <conditionalFormatting sqref="F1244">
    <cfRule type="cellIs" dxfId="2" priority="107" stopIfTrue="1" operator="lessThan">
      <formula>0</formula>
    </cfRule>
  </conditionalFormatting>
  <conditionalFormatting sqref="F1245">
    <cfRule type="cellIs" dxfId="2" priority="106" stopIfTrue="1" operator="lessThan">
      <formula>0</formula>
    </cfRule>
  </conditionalFormatting>
  <conditionalFormatting sqref="F1246">
    <cfRule type="cellIs" dxfId="2" priority="105" stopIfTrue="1" operator="lessThan">
      <formula>0</formula>
    </cfRule>
  </conditionalFormatting>
  <conditionalFormatting sqref="F1247">
    <cfRule type="cellIs" dxfId="2" priority="104" stopIfTrue="1" operator="lessThan">
      <formula>0</formula>
    </cfRule>
  </conditionalFormatting>
  <conditionalFormatting sqref="F1248">
    <cfRule type="cellIs" dxfId="2" priority="103" stopIfTrue="1" operator="lessThan">
      <formula>0</formula>
    </cfRule>
  </conditionalFormatting>
  <conditionalFormatting sqref="F1249">
    <cfRule type="cellIs" dxfId="2" priority="102" stopIfTrue="1" operator="lessThan">
      <formula>0</formula>
    </cfRule>
  </conditionalFormatting>
  <conditionalFormatting sqref="F1250">
    <cfRule type="cellIs" dxfId="2" priority="101" stopIfTrue="1" operator="lessThan">
      <formula>0</formula>
    </cfRule>
  </conditionalFormatting>
  <conditionalFormatting sqref="F1251">
    <cfRule type="cellIs" dxfId="2" priority="100" stopIfTrue="1" operator="lessThan">
      <formula>0</formula>
    </cfRule>
  </conditionalFormatting>
  <conditionalFormatting sqref="F1252">
    <cfRule type="cellIs" dxfId="2" priority="99" stopIfTrue="1" operator="lessThan">
      <formula>0</formula>
    </cfRule>
  </conditionalFormatting>
  <conditionalFormatting sqref="F1253">
    <cfRule type="cellIs" dxfId="2" priority="98" stopIfTrue="1" operator="lessThan">
      <formula>0</formula>
    </cfRule>
  </conditionalFormatting>
  <conditionalFormatting sqref="F1254">
    <cfRule type="cellIs" dxfId="2" priority="97" stopIfTrue="1" operator="lessThan">
      <formula>0</formula>
    </cfRule>
  </conditionalFormatting>
  <conditionalFormatting sqref="F1255">
    <cfRule type="cellIs" dxfId="2" priority="96" stopIfTrue="1" operator="lessThan">
      <formula>0</formula>
    </cfRule>
  </conditionalFormatting>
  <conditionalFormatting sqref="F1256">
    <cfRule type="cellIs" dxfId="2" priority="95" stopIfTrue="1" operator="lessThan">
      <formula>0</formula>
    </cfRule>
  </conditionalFormatting>
  <conditionalFormatting sqref="F1257">
    <cfRule type="cellIs" dxfId="2" priority="94" stopIfTrue="1" operator="lessThan">
      <formula>0</formula>
    </cfRule>
  </conditionalFormatting>
  <conditionalFormatting sqref="F1258">
    <cfRule type="cellIs" dxfId="2" priority="93" stopIfTrue="1" operator="lessThan">
      <formula>0</formula>
    </cfRule>
  </conditionalFormatting>
  <conditionalFormatting sqref="F1259">
    <cfRule type="cellIs" dxfId="2" priority="92" stopIfTrue="1" operator="lessThan">
      <formula>0</formula>
    </cfRule>
  </conditionalFormatting>
  <conditionalFormatting sqref="F1260">
    <cfRule type="cellIs" dxfId="2" priority="91" stopIfTrue="1" operator="lessThan">
      <formula>0</formula>
    </cfRule>
  </conditionalFormatting>
  <conditionalFormatting sqref="F1261">
    <cfRule type="cellIs" dxfId="2" priority="90" stopIfTrue="1" operator="lessThan">
      <formula>0</formula>
    </cfRule>
  </conditionalFormatting>
  <conditionalFormatting sqref="F1262">
    <cfRule type="cellIs" dxfId="2" priority="89" stopIfTrue="1" operator="lessThan">
      <formula>0</formula>
    </cfRule>
  </conditionalFormatting>
  <conditionalFormatting sqref="F1263">
    <cfRule type="cellIs" dxfId="2" priority="88" stopIfTrue="1" operator="lessThan">
      <formula>0</formula>
    </cfRule>
  </conditionalFormatting>
  <conditionalFormatting sqref="F1264">
    <cfRule type="cellIs" dxfId="2" priority="87" stopIfTrue="1" operator="lessThan">
      <formula>0</formula>
    </cfRule>
  </conditionalFormatting>
  <conditionalFormatting sqref="F1265">
    <cfRule type="cellIs" dxfId="2" priority="86" stopIfTrue="1" operator="lessThan">
      <formula>0</formula>
    </cfRule>
  </conditionalFormatting>
  <conditionalFormatting sqref="F1266">
    <cfRule type="cellIs" dxfId="2" priority="85" stopIfTrue="1" operator="lessThan">
      <formula>0</formula>
    </cfRule>
  </conditionalFormatting>
  <conditionalFormatting sqref="F1267">
    <cfRule type="cellIs" dxfId="2" priority="84" stopIfTrue="1" operator="lessThan">
      <formula>0</formula>
    </cfRule>
  </conditionalFormatting>
  <conditionalFormatting sqref="F1268">
    <cfRule type="cellIs" dxfId="2" priority="83" stopIfTrue="1" operator="lessThan">
      <formula>0</formula>
    </cfRule>
  </conditionalFormatting>
  <conditionalFormatting sqref="F1269">
    <cfRule type="cellIs" dxfId="2" priority="82" stopIfTrue="1" operator="lessThan">
      <formula>0</formula>
    </cfRule>
  </conditionalFormatting>
  <conditionalFormatting sqref="F1270">
    <cfRule type="cellIs" dxfId="2" priority="81" stopIfTrue="1" operator="lessThan">
      <formula>0</formula>
    </cfRule>
  </conditionalFormatting>
  <conditionalFormatting sqref="F1271">
    <cfRule type="cellIs" dxfId="2" priority="80" stopIfTrue="1" operator="lessThan">
      <formula>0</formula>
    </cfRule>
  </conditionalFormatting>
  <conditionalFormatting sqref="F1272">
    <cfRule type="cellIs" dxfId="2" priority="79" stopIfTrue="1" operator="lessThan">
      <formula>0</formula>
    </cfRule>
  </conditionalFormatting>
  <conditionalFormatting sqref="F1273">
    <cfRule type="cellIs" dxfId="2" priority="78" stopIfTrue="1" operator="lessThan">
      <formula>0</formula>
    </cfRule>
  </conditionalFormatting>
  <conditionalFormatting sqref="F1274">
    <cfRule type="cellIs" dxfId="2" priority="77" stopIfTrue="1" operator="lessThan">
      <formula>0</formula>
    </cfRule>
  </conditionalFormatting>
  <conditionalFormatting sqref="F1275">
    <cfRule type="cellIs" dxfId="2" priority="76" stopIfTrue="1" operator="lessThan">
      <formula>0</formula>
    </cfRule>
  </conditionalFormatting>
  <conditionalFormatting sqref="F1276">
    <cfRule type="cellIs" dxfId="2" priority="75" stopIfTrue="1" operator="lessThan">
      <formula>0</formula>
    </cfRule>
  </conditionalFormatting>
  <conditionalFormatting sqref="F1277">
    <cfRule type="cellIs" dxfId="2" priority="74" stopIfTrue="1" operator="lessThan">
      <formula>0</formula>
    </cfRule>
  </conditionalFormatting>
  <conditionalFormatting sqref="F1278">
    <cfRule type="cellIs" dxfId="2" priority="73" stopIfTrue="1" operator="lessThan">
      <formula>0</formula>
    </cfRule>
  </conditionalFormatting>
  <conditionalFormatting sqref="F1279">
    <cfRule type="cellIs" dxfId="2" priority="72" stopIfTrue="1" operator="lessThan">
      <formula>0</formula>
    </cfRule>
  </conditionalFormatting>
  <conditionalFormatting sqref="F1280">
    <cfRule type="cellIs" dxfId="2" priority="71" stopIfTrue="1" operator="lessThan">
      <formula>0</formula>
    </cfRule>
  </conditionalFormatting>
  <conditionalFormatting sqref="F1281">
    <cfRule type="cellIs" dxfId="2" priority="70" stopIfTrue="1" operator="lessThan">
      <formula>0</formula>
    </cfRule>
  </conditionalFormatting>
  <conditionalFormatting sqref="F1282">
    <cfRule type="cellIs" dxfId="2" priority="69" stopIfTrue="1" operator="lessThan">
      <formula>0</formula>
    </cfRule>
  </conditionalFormatting>
  <conditionalFormatting sqref="F1283">
    <cfRule type="cellIs" dxfId="2" priority="68" stopIfTrue="1" operator="lessThan">
      <formula>0</formula>
    </cfRule>
  </conditionalFormatting>
  <conditionalFormatting sqref="F1284">
    <cfRule type="cellIs" dxfId="2" priority="67" stopIfTrue="1" operator="lessThan">
      <formula>0</formula>
    </cfRule>
  </conditionalFormatting>
  <conditionalFormatting sqref="F1285">
    <cfRule type="cellIs" dxfId="2" priority="66" stopIfTrue="1" operator="lessThan">
      <formula>0</formula>
    </cfRule>
  </conditionalFormatting>
  <conditionalFormatting sqref="F1286">
    <cfRule type="cellIs" dxfId="2" priority="65" stopIfTrue="1" operator="lessThan">
      <formula>0</formula>
    </cfRule>
  </conditionalFormatting>
  <conditionalFormatting sqref="F1287">
    <cfRule type="cellIs" dxfId="2" priority="64" stopIfTrue="1" operator="lessThan">
      <formula>0</formula>
    </cfRule>
  </conditionalFormatting>
  <conditionalFormatting sqref="F1288">
    <cfRule type="cellIs" dxfId="2" priority="63" stopIfTrue="1" operator="lessThan">
      <formula>0</formula>
    </cfRule>
  </conditionalFormatting>
  <conditionalFormatting sqref="F1289">
    <cfRule type="cellIs" dxfId="2" priority="62" stopIfTrue="1" operator="lessThan">
      <formula>0</formula>
    </cfRule>
  </conditionalFormatting>
  <conditionalFormatting sqref="F1290">
    <cfRule type="cellIs" dxfId="2" priority="61" stopIfTrue="1" operator="lessThan">
      <formula>0</formula>
    </cfRule>
  </conditionalFormatting>
  <conditionalFormatting sqref="F1291">
    <cfRule type="cellIs" dxfId="2" priority="60" stopIfTrue="1" operator="lessThan">
      <formula>0</formula>
    </cfRule>
  </conditionalFormatting>
  <conditionalFormatting sqref="F1292">
    <cfRule type="cellIs" dxfId="2" priority="59" stopIfTrue="1" operator="lessThan">
      <formula>0</formula>
    </cfRule>
  </conditionalFormatting>
  <conditionalFormatting sqref="F1293">
    <cfRule type="cellIs" dxfId="2" priority="58" stopIfTrue="1" operator="lessThan">
      <formula>0</formula>
    </cfRule>
  </conditionalFormatting>
  <conditionalFormatting sqref="F1294">
    <cfRule type="cellIs" dxfId="2" priority="57" stopIfTrue="1" operator="lessThan">
      <formula>0</formula>
    </cfRule>
  </conditionalFormatting>
  <conditionalFormatting sqref="F1295">
    <cfRule type="cellIs" dxfId="2" priority="56" stopIfTrue="1" operator="lessThan">
      <formula>0</formula>
    </cfRule>
  </conditionalFormatting>
  <conditionalFormatting sqref="F1296">
    <cfRule type="cellIs" dxfId="2" priority="55" stopIfTrue="1" operator="lessThan">
      <formula>0</formula>
    </cfRule>
  </conditionalFormatting>
  <conditionalFormatting sqref="F1297">
    <cfRule type="cellIs" dxfId="2" priority="54" stopIfTrue="1" operator="lessThan">
      <formula>0</formula>
    </cfRule>
  </conditionalFormatting>
  <conditionalFormatting sqref="F1298">
    <cfRule type="cellIs" dxfId="2" priority="53" stopIfTrue="1" operator="lessThan">
      <formula>0</formula>
    </cfRule>
  </conditionalFormatting>
  <conditionalFormatting sqref="F1299">
    <cfRule type="cellIs" dxfId="2" priority="52" stopIfTrue="1" operator="lessThan">
      <formula>0</formula>
    </cfRule>
  </conditionalFormatting>
  <conditionalFormatting sqref="F1300">
    <cfRule type="cellIs" dxfId="2" priority="51" stopIfTrue="1" operator="lessThan">
      <formula>0</formula>
    </cfRule>
  </conditionalFormatting>
  <conditionalFormatting sqref="F1301">
    <cfRule type="cellIs" dxfId="2" priority="50" stopIfTrue="1" operator="lessThan">
      <formula>0</formula>
    </cfRule>
  </conditionalFormatting>
  <conditionalFormatting sqref="F1302">
    <cfRule type="cellIs" dxfId="2" priority="49" stopIfTrue="1" operator="lessThan">
      <formula>0</formula>
    </cfRule>
  </conditionalFormatting>
  <conditionalFormatting sqref="F1303">
    <cfRule type="cellIs" dxfId="2" priority="48" stopIfTrue="1" operator="lessThan">
      <formula>0</formula>
    </cfRule>
  </conditionalFormatting>
  <conditionalFormatting sqref="F1304">
    <cfRule type="cellIs" dxfId="2" priority="47" stopIfTrue="1" operator="lessThan">
      <formula>0</formula>
    </cfRule>
  </conditionalFormatting>
  <conditionalFormatting sqref="F1305">
    <cfRule type="cellIs" dxfId="2" priority="46" stopIfTrue="1" operator="lessThan">
      <formula>0</formula>
    </cfRule>
  </conditionalFormatting>
  <conditionalFormatting sqref="F1306">
    <cfRule type="cellIs" dxfId="2" priority="45" stopIfTrue="1" operator="lessThan">
      <formula>0</formula>
    </cfRule>
  </conditionalFormatting>
  <conditionalFormatting sqref="F1307">
    <cfRule type="cellIs" dxfId="2" priority="44" stopIfTrue="1" operator="lessThan">
      <formula>0</formula>
    </cfRule>
  </conditionalFormatting>
  <conditionalFormatting sqref="F1308">
    <cfRule type="cellIs" dxfId="2" priority="43" stopIfTrue="1" operator="lessThan">
      <formula>0</formula>
    </cfRule>
  </conditionalFormatting>
  <conditionalFormatting sqref="F1309">
    <cfRule type="cellIs" dxfId="2" priority="42" stopIfTrue="1" operator="lessThan">
      <formula>0</formula>
    </cfRule>
  </conditionalFormatting>
  <conditionalFormatting sqref="F1310">
    <cfRule type="cellIs" dxfId="2" priority="41" stopIfTrue="1" operator="lessThan">
      <formula>0</formula>
    </cfRule>
  </conditionalFormatting>
  <conditionalFormatting sqref="F1311">
    <cfRule type="cellIs" dxfId="2" priority="40" stopIfTrue="1" operator="lessThan">
      <formula>0</formula>
    </cfRule>
  </conditionalFormatting>
  <conditionalFormatting sqref="F1312">
    <cfRule type="cellIs" dxfId="2" priority="39" stopIfTrue="1" operator="lessThan">
      <formula>0</formula>
    </cfRule>
  </conditionalFormatting>
  <conditionalFormatting sqref="F1313">
    <cfRule type="cellIs" dxfId="2" priority="38" stopIfTrue="1" operator="lessThan">
      <formula>0</formula>
    </cfRule>
  </conditionalFormatting>
  <conditionalFormatting sqref="F1314">
    <cfRule type="cellIs" dxfId="2" priority="37" stopIfTrue="1" operator="lessThan">
      <formula>0</formula>
    </cfRule>
  </conditionalFormatting>
  <conditionalFormatting sqref="F1315">
    <cfRule type="cellIs" dxfId="2" priority="36" stopIfTrue="1" operator="lessThan">
      <formula>0</formula>
    </cfRule>
  </conditionalFormatting>
  <conditionalFormatting sqref="F1316">
    <cfRule type="cellIs" dxfId="2" priority="35" stopIfTrue="1" operator="lessThan">
      <formula>0</formula>
    </cfRule>
  </conditionalFormatting>
  <conditionalFormatting sqref="F1317">
    <cfRule type="cellIs" dxfId="2" priority="34" stopIfTrue="1" operator="lessThan">
      <formula>0</formula>
    </cfRule>
  </conditionalFormatting>
  <conditionalFormatting sqref="F1318">
    <cfRule type="cellIs" dxfId="2" priority="33" stopIfTrue="1" operator="lessThan">
      <formula>0</formula>
    </cfRule>
  </conditionalFormatting>
  <conditionalFormatting sqref="F1319">
    <cfRule type="cellIs" dxfId="2" priority="32" stopIfTrue="1" operator="lessThan">
      <formula>0</formula>
    </cfRule>
  </conditionalFormatting>
  <conditionalFormatting sqref="F1320">
    <cfRule type="cellIs" dxfId="2" priority="31" stopIfTrue="1" operator="lessThan">
      <formula>0</formula>
    </cfRule>
  </conditionalFormatting>
  <conditionalFormatting sqref="F1321">
    <cfRule type="cellIs" dxfId="2" priority="30" stopIfTrue="1" operator="lessThan">
      <formula>0</formula>
    </cfRule>
  </conditionalFormatting>
  <conditionalFormatting sqref="F1322">
    <cfRule type="cellIs" dxfId="2" priority="29" stopIfTrue="1" operator="lessThan">
      <formula>0</formula>
    </cfRule>
  </conditionalFormatting>
  <conditionalFormatting sqref="F1323">
    <cfRule type="cellIs" dxfId="2" priority="28" stopIfTrue="1" operator="lessThan">
      <formula>0</formula>
    </cfRule>
  </conditionalFormatting>
  <conditionalFormatting sqref="F1324">
    <cfRule type="cellIs" dxfId="2" priority="27" stopIfTrue="1" operator="lessThan">
      <formula>0</formula>
    </cfRule>
  </conditionalFormatting>
  <conditionalFormatting sqref="F1325">
    <cfRule type="cellIs" dxfId="2" priority="26" stopIfTrue="1" operator="lessThan">
      <formula>0</formula>
    </cfRule>
  </conditionalFormatting>
  <conditionalFormatting sqref="F1326">
    <cfRule type="cellIs" dxfId="2" priority="25" stopIfTrue="1" operator="lessThan">
      <formula>0</formula>
    </cfRule>
  </conditionalFormatting>
  <conditionalFormatting sqref="F1327">
    <cfRule type="cellIs" dxfId="2" priority="24" stopIfTrue="1" operator="lessThan">
      <formula>0</formula>
    </cfRule>
  </conditionalFormatting>
  <conditionalFormatting sqref="F1328">
    <cfRule type="cellIs" dxfId="2" priority="23" stopIfTrue="1" operator="lessThan">
      <formula>0</formula>
    </cfRule>
  </conditionalFormatting>
  <conditionalFormatting sqref="F1329">
    <cfRule type="cellIs" dxfId="2" priority="22" stopIfTrue="1" operator="lessThan">
      <formula>0</formula>
    </cfRule>
  </conditionalFormatting>
  <conditionalFormatting sqref="F1330">
    <cfRule type="cellIs" dxfId="2" priority="21" stopIfTrue="1" operator="lessThan">
      <formula>0</formula>
    </cfRule>
  </conditionalFormatting>
  <conditionalFormatting sqref="F1331">
    <cfRule type="cellIs" dxfId="2" priority="20" stopIfTrue="1" operator="lessThan">
      <formula>0</formula>
    </cfRule>
  </conditionalFormatting>
  <conditionalFormatting sqref="F1332">
    <cfRule type="cellIs" dxfId="2" priority="19" stopIfTrue="1" operator="lessThan">
      <formula>0</formula>
    </cfRule>
  </conditionalFormatting>
  <conditionalFormatting sqref="F1333">
    <cfRule type="cellIs" dxfId="2" priority="18" stopIfTrue="1" operator="lessThan">
      <formula>0</formula>
    </cfRule>
  </conditionalFormatting>
  <conditionalFormatting sqref="F1334">
    <cfRule type="cellIs" dxfId="2" priority="17" stopIfTrue="1" operator="lessThan">
      <formula>0</formula>
    </cfRule>
  </conditionalFormatting>
  <conditionalFormatting sqref="F1335">
    <cfRule type="cellIs" dxfId="2" priority="16" stopIfTrue="1" operator="lessThan">
      <formula>0</formula>
    </cfRule>
  </conditionalFormatting>
  <conditionalFormatting sqref="F1336">
    <cfRule type="cellIs" dxfId="2" priority="15" stopIfTrue="1" operator="lessThan">
      <formula>0</formula>
    </cfRule>
  </conditionalFormatting>
  <conditionalFormatting sqref="F1337">
    <cfRule type="cellIs" dxfId="2" priority="14" stopIfTrue="1" operator="lessThan">
      <formula>0</formula>
    </cfRule>
  </conditionalFormatting>
  <conditionalFormatting sqref="F1338">
    <cfRule type="cellIs" dxfId="2" priority="13" stopIfTrue="1" operator="lessThan">
      <formula>0</formula>
    </cfRule>
  </conditionalFormatting>
  <conditionalFormatting sqref="F1339">
    <cfRule type="cellIs" dxfId="2" priority="12" stopIfTrue="1" operator="lessThan">
      <formula>0</formula>
    </cfRule>
  </conditionalFormatting>
  <conditionalFormatting sqref="F1340">
    <cfRule type="cellIs" dxfId="2" priority="11" stopIfTrue="1" operator="lessThan">
      <formula>0</formula>
    </cfRule>
  </conditionalFormatting>
  <conditionalFormatting sqref="F1341">
    <cfRule type="cellIs" dxfId="2" priority="10" stopIfTrue="1" operator="lessThan">
      <formula>0</formula>
    </cfRule>
  </conditionalFormatting>
  <conditionalFormatting sqref="F1342">
    <cfRule type="cellIs" dxfId="2" priority="9" stopIfTrue="1" operator="lessThan">
      <formula>0</formula>
    </cfRule>
  </conditionalFormatting>
  <conditionalFormatting sqref="F1343">
    <cfRule type="cellIs" dxfId="2" priority="8" stopIfTrue="1" operator="lessThan">
      <formula>0</formula>
    </cfRule>
  </conditionalFormatting>
  <conditionalFormatting sqref="F1344">
    <cfRule type="cellIs" dxfId="2" priority="7" stopIfTrue="1" operator="lessThan">
      <formula>0</formula>
    </cfRule>
  </conditionalFormatting>
  <conditionalFormatting sqref="F1345">
    <cfRule type="cellIs" dxfId="2" priority="6" stopIfTrue="1" operator="lessThan">
      <formula>0</formula>
    </cfRule>
  </conditionalFormatting>
  <conditionalFormatting sqref="F1346">
    <cfRule type="cellIs" dxfId="2" priority="5" stopIfTrue="1" operator="lessThan">
      <formula>0</formula>
    </cfRule>
  </conditionalFormatting>
  <conditionalFormatting sqref="F1347">
    <cfRule type="cellIs" dxfId="2" priority="4" stopIfTrue="1" operator="lessThan">
      <formula>0</formula>
    </cfRule>
  </conditionalFormatting>
  <conditionalFormatting sqref="F1348">
    <cfRule type="cellIs" dxfId="2" priority="3" stopIfTrue="1" operator="lessThan">
      <formula>0</formula>
    </cfRule>
  </conditionalFormatting>
  <conditionalFormatting sqref="F1349">
    <cfRule type="cellIs" dxfId="2" priority="2" stopIfTrue="1" operator="lessThan">
      <formula>0</formula>
    </cfRule>
  </conditionalFormatting>
  <conditionalFormatting sqref="F1350">
    <cfRule type="cellIs" dxfId="2" priority="1" stopIfTrue="1" operator="lessThan">
      <formula>0</formula>
    </cfRule>
  </conditionalFormatting>
  <conditionalFormatting sqref="F891:F892">
    <cfRule type="cellIs" dxfId="2" priority="459"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showZeros="0" view="pageBreakPreview" zoomScale="80" zoomScaleNormal="100" workbookViewId="0">
      <selection activeCell="B31" sqref="B31"/>
    </sheetView>
  </sheetViews>
  <sheetFormatPr defaultColWidth="9" defaultRowHeight="13.5" outlineLevelCol="1"/>
  <cols>
    <col min="1" max="1" width="79" customWidth="1"/>
    <col min="2" max="2" width="36.5" customWidth="1"/>
  </cols>
  <sheetData>
    <row r="1" ht="45" customHeight="1" spans="1:2">
      <c r="A1" s="467" t="s">
        <v>2422</v>
      </c>
      <c r="B1" s="467"/>
    </row>
    <row r="2" ht="20.1" customHeight="1" spans="1:2">
      <c r="A2" s="468"/>
      <c r="B2" s="469" t="s">
        <v>2</v>
      </c>
    </row>
    <row r="3" ht="45" customHeight="1" spans="1:2">
      <c r="A3" s="470" t="s">
        <v>2423</v>
      </c>
      <c r="B3" s="116" t="s">
        <v>6</v>
      </c>
    </row>
    <row r="4" ht="30" customHeight="1" spans="1:2">
      <c r="A4" s="471" t="s">
        <v>2424</v>
      </c>
      <c r="B4" s="472">
        <v>53552</v>
      </c>
    </row>
    <row r="5" ht="30" customHeight="1" spans="1:2">
      <c r="A5" s="473" t="s">
        <v>2425</v>
      </c>
      <c r="B5" s="475">
        <v>35567</v>
      </c>
    </row>
    <row r="6" ht="30" customHeight="1" spans="1:2">
      <c r="A6" s="473" t="s">
        <v>2426</v>
      </c>
      <c r="B6" s="475">
        <v>9289</v>
      </c>
    </row>
    <row r="7" ht="30" customHeight="1" spans="1:2">
      <c r="A7" s="473" t="s">
        <v>2427</v>
      </c>
      <c r="B7" s="475">
        <v>4271</v>
      </c>
    </row>
    <row r="8" ht="30" customHeight="1" spans="1:2">
      <c r="A8" s="473" t="s">
        <v>2428</v>
      </c>
      <c r="B8" s="475">
        <v>4425</v>
      </c>
    </row>
    <row r="9" ht="30" customHeight="1" spans="1:2">
      <c r="A9" s="471" t="s">
        <v>2429</v>
      </c>
      <c r="B9" s="472">
        <v>10449</v>
      </c>
    </row>
    <row r="10" ht="30" customHeight="1" spans="1:2">
      <c r="A10" s="473" t="s">
        <v>2430</v>
      </c>
      <c r="B10" s="475">
        <v>4230</v>
      </c>
    </row>
    <row r="11" ht="30" customHeight="1" spans="1:2">
      <c r="A11" s="473" t="s">
        <v>2431</v>
      </c>
      <c r="B11" s="475">
        <v>7</v>
      </c>
    </row>
    <row r="12" ht="30" customHeight="1" spans="1:2">
      <c r="A12" s="473" t="s">
        <v>2432</v>
      </c>
      <c r="B12" s="475">
        <v>4</v>
      </c>
    </row>
    <row r="13" ht="30" customHeight="1" spans="1:2">
      <c r="A13" s="473" t="s">
        <v>2433</v>
      </c>
      <c r="B13" s="475">
        <v>15</v>
      </c>
    </row>
    <row r="14" ht="30" customHeight="1" spans="1:2">
      <c r="A14" s="473" t="s">
        <v>2434</v>
      </c>
      <c r="B14" s="475">
        <v>5457</v>
      </c>
    </row>
    <row r="15" ht="30" customHeight="1" spans="1:2">
      <c r="A15" s="473" t="s">
        <v>2435</v>
      </c>
      <c r="B15" s="475">
        <v>57</v>
      </c>
    </row>
    <row r="16" ht="30" customHeight="1" spans="1:2">
      <c r="A16" s="473" t="s">
        <v>2436</v>
      </c>
      <c r="B16" s="475"/>
    </row>
    <row r="17" ht="30" customHeight="1" spans="1:2">
      <c r="A17" s="473" t="s">
        <v>2437</v>
      </c>
      <c r="B17" s="475">
        <v>490</v>
      </c>
    </row>
    <row r="18" ht="30" customHeight="1" spans="1:2">
      <c r="A18" s="473" t="s">
        <v>2438</v>
      </c>
      <c r="B18" s="475">
        <v>41</v>
      </c>
    </row>
    <row r="19" ht="30" customHeight="1" spans="1:2">
      <c r="A19" s="473" t="s">
        <v>2439</v>
      </c>
      <c r="B19" s="475">
        <v>148</v>
      </c>
    </row>
    <row r="20" ht="30" customHeight="1" spans="1:2">
      <c r="A20" s="471" t="s">
        <v>2440</v>
      </c>
      <c r="B20" s="472">
        <v>23</v>
      </c>
    </row>
    <row r="21" ht="30" customHeight="1" spans="1:2">
      <c r="A21" s="473" t="s">
        <v>2441</v>
      </c>
      <c r="B21" s="450">
        <v>23</v>
      </c>
    </row>
    <row r="22" ht="30" customHeight="1" spans="1:2">
      <c r="A22" s="471" t="s">
        <v>2442</v>
      </c>
      <c r="B22" s="472">
        <v>117159</v>
      </c>
    </row>
    <row r="23" ht="30" customHeight="1" spans="1:2">
      <c r="A23" s="473" t="s">
        <v>2443</v>
      </c>
      <c r="B23" s="450">
        <v>115035</v>
      </c>
    </row>
    <row r="24" ht="30" customHeight="1" spans="1:2">
      <c r="A24" s="473" t="s">
        <v>2444</v>
      </c>
      <c r="B24" s="450">
        <v>2124</v>
      </c>
    </row>
    <row r="25" ht="30" customHeight="1" spans="1:2">
      <c r="A25" s="471" t="s">
        <v>2445</v>
      </c>
      <c r="B25" s="472">
        <v>2</v>
      </c>
    </row>
    <row r="26" ht="30" customHeight="1" spans="1:2">
      <c r="A26" s="473" t="s">
        <v>2446</v>
      </c>
      <c r="B26" s="450">
        <v>2</v>
      </c>
    </row>
    <row r="27" ht="30" customHeight="1" spans="1:2">
      <c r="A27" s="471" t="s">
        <v>2447</v>
      </c>
      <c r="B27" s="472">
        <v>10334</v>
      </c>
    </row>
    <row r="28" ht="30" customHeight="1" spans="1:2">
      <c r="A28" s="473" t="s">
        <v>2448</v>
      </c>
      <c r="B28" s="450"/>
    </row>
    <row r="29" ht="30" customHeight="1" spans="1:2">
      <c r="A29" s="473" t="s">
        <v>2449</v>
      </c>
      <c r="B29" s="450">
        <v>10334</v>
      </c>
    </row>
    <row r="30" ht="30" customHeight="1" spans="1:2">
      <c r="A30" s="473" t="s">
        <v>2450</v>
      </c>
      <c r="B30" s="450"/>
    </row>
    <row r="31" ht="30" customHeight="1" spans="1:2">
      <c r="A31" s="476" t="s">
        <v>2451</v>
      </c>
      <c r="B31" s="472">
        <f>B4+B9+B20+B22+B25+B27</f>
        <v>191519</v>
      </c>
    </row>
  </sheetData>
  <autoFilter ref="A3:B31">
    <extLst/>
  </autoFilter>
  <mergeCells count="1">
    <mergeCell ref="A1:B1"/>
  </mergeCells>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showZeros="0" view="pageBreakPreview" zoomScale="80" zoomScaleNormal="100" workbookViewId="0">
      <selection activeCell="B25" sqref="B25"/>
    </sheetView>
  </sheetViews>
  <sheetFormatPr defaultColWidth="9" defaultRowHeight="13.5" outlineLevelCol="1"/>
  <cols>
    <col min="1" max="1" width="79" customWidth="1"/>
    <col min="2" max="2" width="36.5" customWidth="1"/>
  </cols>
  <sheetData>
    <row r="1" ht="45" customHeight="1" spans="1:2">
      <c r="A1" s="467" t="s">
        <v>2452</v>
      </c>
      <c r="B1" s="467"/>
    </row>
    <row r="2" ht="20.1" customHeight="1" spans="1:2">
      <c r="A2" s="468"/>
      <c r="B2" s="469" t="s">
        <v>2</v>
      </c>
    </row>
    <row r="3" ht="45" customHeight="1" spans="1:2">
      <c r="A3" s="470" t="s">
        <v>2423</v>
      </c>
      <c r="B3" s="116" t="s">
        <v>6</v>
      </c>
    </row>
    <row r="4" ht="30" customHeight="1" spans="1:2">
      <c r="A4" s="471" t="s">
        <v>2424</v>
      </c>
      <c r="B4" s="472">
        <v>49719</v>
      </c>
    </row>
    <row r="5" ht="30" customHeight="1" spans="1:2">
      <c r="A5" s="473" t="s">
        <v>2425</v>
      </c>
      <c r="B5" s="475">
        <v>33985</v>
      </c>
    </row>
    <row r="6" ht="30" customHeight="1" spans="1:2">
      <c r="A6" s="473" t="s">
        <v>2426</v>
      </c>
      <c r="B6" s="475">
        <v>8727</v>
      </c>
    </row>
    <row r="7" ht="30" customHeight="1" spans="1:2">
      <c r="A7" s="473" t="s">
        <v>2427</v>
      </c>
      <c r="B7" s="475">
        <v>4103</v>
      </c>
    </row>
    <row r="8" ht="30" customHeight="1" spans="1:2">
      <c r="A8" s="473" t="s">
        <v>2428</v>
      </c>
      <c r="B8" s="475">
        <v>2904</v>
      </c>
    </row>
    <row r="9" ht="30" customHeight="1" spans="1:2">
      <c r="A9" s="471" t="s">
        <v>2429</v>
      </c>
      <c r="B9" s="472">
        <v>10051</v>
      </c>
    </row>
    <row r="10" ht="30" customHeight="1" spans="1:2">
      <c r="A10" s="473" t="s">
        <v>2430</v>
      </c>
      <c r="B10" s="475">
        <v>3909</v>
      </c>
    </row>
    <row r="11" ht="30" customHeight="1" spans="1:2">
      <c r="A11" s="473" t="s">
        <v>2431</v>
      </c>
      <c r="B11" s="475">
        <v>7</v>
      </c>
    </row>
    <row r="12" ht="30" customHeight="1" spans="1:2">
      <c r="A12" s="473" t="s">
        <v>2432</v>
      </c>
      <c r="B12" s="475">
        <v>4</v>
      </c>
    </row>
    <row r="13" ht="30" customHeight="1" spans="1:2">
      <c r="A13" s="473" t="s">
        <v>2433</v>
      </c>
      <c r="B13" s="475">
        <v>15</v>
      </c>
    </row>
    <row r="14" ht="30" customHeight="1" spans="1:2">
      <c r="A14" s="473" t="s">
        <v>2434</v>
      </c>
      <c r="B14" s="475">
        <v>5457</v>
      </c>
    </row>
    <row r="15" ht="30" customHeight="1" spans="1:2">
      <c r="A15" s="473" t="s">
        <v>2435</v>
      </c>
      <c r="B15" s="475">
        <v>52</v>
      </c>
    </row>
    <row r="16" ht="30" customHeight="1" spans="1:2">
      <c r="A16" s="473" t="s">
        <v>2436</v>
      </c>
      <c r="B16" s="475"/>
    </row>
    <row r="17" ht="30" customHeight="1" spans="1:2">
      <c r="A17" s="473" t="s">
        <v>2437</v>
      </c>
      <c r="B17" s="475">
        <v>425</v>
      </c>
    </row>
    <row r="18" ht="30" customHeight="1" spans="1:2">
      <c r="A18" s="473" t="s">
        <v>2438</v>
      </c>
      <c r="B18" s="475">
        <v>39</v>
      </c>
    </row>
    <row r="19" ht="30" customHeight="1" spans="1:2">
      <c r="A19" s="473" t="s">
        <v>2439</v>
      </c>
      <c r="B19" s="475">
        <v>143</v>
      </c>
    </row>
    <row r="20" ht="30" customHeight="1" spans="1:2">
      <c r="A20" s="471" t="s">
        <v>2440</v>
      </c>
      <c r="B20" s="472">
        <v>23</v>
      </c>
    </row>
    <row r="21" ht="30" customHeight="1" spans="1:2">
      <c r="A21" s="473" t="s">
        <v>2441</v>
      </c>
      <c r="B21" s="450">
        <v>23</v>
      </c>
    </row>
    <row r="22" ht="30" customHeight="1" spans="1:2">
      <c r="A22" s="471" t="s">
        <v>2442</v>
      </c>
      <c r="B22" s="472">
        <v>116699</v>
      </c>
    </row>
    <row r="23" ht="30" customHeight="1" spans="1:2">
      <c r="A23" s="473" t="s">
        <v>2443</v>
      </c>
      <c r="B23" s="450">
        <v>114595</v>
      </c>
    </row>
    <row r="24" ht="30" customHeight="1" spans="1:2">
      <c r="A24" s="473" t="s">
        <v>2444</v>
      </c>
      <c r="B24" s="475">
        <v>2104</v>
      </c>
    </row>
    <row r="25" ht="30" customHeight="1" spans="1:2">
      <c r="A25" s="471" t="s">
        <v>2445</v>
      </c>
      <c r="B25" s="472">
        <v>2</v>
      </c>
    </row>
    <row r="26" ht="30" customHeight="1" spans="1:2">
      <c r="A26" s="473" t="s">
        <v>2446</v>
      </c>
      <c r="B26" s="450">
        <v>2</v>
      </c>
    </row>
    <row r="27" ht="30" customHeight="1" spans="1:2">
      <c r="A27" s="471" t="s">
        <v>2447</v>
      </c>
      <c r="B27" s="472">
        <v>10248</v>
      </c>
    </row>
    <row r="28" ht="30" customHeight="1" spans="1:2">
      <c r="A28" s="473" t="s">
        <v>2448</v>
      </c>
      <c r="B28" s="475"/>
    </row>
    <row r="29" ht="30" customHeight="1" spans="1:2">
      <c r="A29" s="473" t="s">
        <v>2449</v>
      </c>
      <c r="B29" s="475">
        <v>10248</v>
      </c>
    </row>
    <row r="30" ht="30" customHeight="1" spans="1:2">
      <c r="A30" s="473" t="s">
        <v>2450</v>
      </c>
      <c r="B30" s="475"/>
    </row>
    <row r="31" ht="30" customHeight="1" spans="1:2">
      <c r="A31" s="476" t="s">
        <v>2451</v>
      </c>
      <c r="B31" s="472">
        <f>B4+B9+B20+B22+B25+B27</f>
        <v>186742</v>
      </c>
    </row>
  </sheetData>
  <autoFilter ref="A3:B31">
    <extLst/>
  </autoFilter>
  <mergeCells count="1">
    <mergeCell ref="A1:B1"/>
  </mergeCells>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showZeros="0" view="pageBreakPreview" zoomScale="80" zoomScaleNormal="100" workbookViewId="0">
      <selection activeCell="B10" sqref="B10"/>
    </sheetView>
  </sheetViews>
  <sheetFormatPr defaultColWidth="9" defaultRowHeight="13.5" outlineLevelCol="1"/>
  <cols>
    <col min="1" max="1" width="79" customWidth="1"/>
    <col min="2" max="2" width="36.5" customWidth="1"/>
  </cols>
  <sheetData>
    <row r="1" ht="45" customHeight="1" spans="1:2">
      <c r="A1" s="467" t="s">
        <v>2453</v>
      </c>
      <c r="B1" s="467"/>
    </row>
    <row r="2" ht="20.1" customHeight="1" spans="1:2">
      <c r="A2" s="468"/>
      <c r="B2" s="469" t="s">
        <v>2</v>
      </c>
    </row>
    <row r="3" ht="45" customHeight="1" spans="1:2">
      <c r="A3" s="470" t="s">
        <v>2423</v>
      </c>
      <c r="B3" s="116" t="s">
        <v>6</v>
      </c>
    </row>
    <row r="4" ht="30" customHeight="1" spans="1:2">
      <c r="A4" s="471" t="s">
        <v>2424</v>
      </c>
      <c r="B4" s="472">
        <v>3833</v>
      </c>
    </row>
    <row r="5" ht="30" customHeight="1" spans="1:2">
      <c r="A5" s="473" t="s">
        <v>2425</v>
      </c>
      <c r="B5" s="450">
        <v>1582</v>
      </c>
    </row>
    <row r="6" ht="30" customHeight="1" spans="1:2">
      <c r="A6" s="473" t="s">
        <v>2426</v>
      </c>
      <c r="B6" s="450">
        <v>562</v>
      </c>
    </row>
    <row r="7" ht="30" customHeight="1" spans="1:2">
      <c r="A7" s="473" t="s">
        <v>2427</v>
      </c>
      <c r="B7" s="450">
        <v>168</v>
      </c>
    </row>
    <row r="8" ht="30" customHeight="1" spans="1:2">
      <c r="A8" s="473" t="s">
        <v>2428</v>
      </c>
      <c r="B8" s="450">
        <v>1521</v>
      </c>
    </row>
    <row r="9" ht="30" customHeight="1" spans="1:2">
      <c r="A9" s="471" t="s">
        <v>2429</v>
      </c>
      <c r="B9" s="472">
        <v>398</v>
      </c>
    </row>
    <row r="10" ht="30" customHeight="1" spans="1:2">
      <c r="A10" s="473" t="s">
        <v>2430</v>
      </c>
      <c r="B10" s="450">
        <v>321</v>
      </c>
    </row>
    <row r="11" ht="30" customHeight="1" spans="1:2">
      <c r="A11" s="473" t="s">
        <v>2431</v>
      </c>
      <c r="B11" s="474"/>
    </row>
    <row r="12" ht="30" customHeight="1" spans="1:2">
      <c r="A12" s="473" t="s">
        <v>2432</v>
      </c>
      <c r="B12" s="450"/>
    </row>
    <row r="13" ht="30" customHeight="1" spans="1:2">
      <c r="A13" s="473" t="s">
        <v>2433</v>
      </c>
      <c r="B13" s="474"/>
    </row>
    <row r="14" ht="30" customHeight="1" spans="1:2">
      <c r="A14" s="473" t="s">
        <v>2434</v>
      </c>
      <c r="B14" s="450"/>
    </row>
    <row r="15" ht="30" customHeight="1" spans="1:2">
      <c r="A15" s="473" t="s">
        <v>2435</v>
      </c>
      <c r="B15" s="450">
        <v>5</v>
      </c>
    </row>
    <row r="16" ht="30" customHeight="1" spans="1:2">
      <c r="A16" s="473" t="s">
        <v>2436</v>
      </c>
      <c r="B16" s="474"/>
    </row>
    <row r="17" ht="30" customHeight="1" spans="1:2">
      <c r="A17" s="473" t="s">
        <v>2437</v>
      </c>
      <c r="B17" s="450">
        <v>65</v>
      </c>
    </row>
    <row r="18" ht="30" customHeight="1" spans="1:2">
      <c r="A18" s="473" t="s">
        <v>2438</v>
      </c>
      <c r="B18" s="450">
        <v>2</v>
      </c>
    </row>
    <row r="19" ht="30" customHeight="1" spans="1:2">
      <c r="A19" s="473" t="s">
        <v>2439</v>
      </c>
      <c r="B19" s="450">
        <v>5</v>
      </c>
    </row>
    <row r="20" ht="30" customHeight="1" spans="1:2">
      <c r="A20" s="471" t="s">
        <v>2440</v>
      </c>
      <c r="B20" s="472"/>
    </row>
    <row r="21" ht="30" customHeight="1" spans="1:2">
      <c r="A21" s="473" t="s">
        <v>2441</v>
      </c>
      <c r="B21" s="450"/>
    </row>
    <row r="22" ht="30" customHeight="1" spans="1:2">
      <c r="A22" s="471" t="s">
        <v>2442</v>
      </c>
      <c r="B22" s="472">
        <v>460</v>
      </c>
    </row>
    <row r="23" ht="30" customHeight="1" spans="1:2">
      <c r="A23" s="473" t="s">
        <v>2443</v>
      </c>
      <c r="B23" s="450">
        <v>440</v>
      </c>
    </row>
    <row r="24" ht="30" customHeight="1" spans="1:2">
      <c r="A24" s="473" t="s">
        <v>2444</v>
      </c>
      <c r="B24" s="475">
        <v>20</v>
      </c>
    </row>
    <row r="25" ht="30" customHeight="1" spans="1:2">
      <c r="A25" s="471" t="s">
        <v>2445</v>
      </c>
      <c r="B25" s="472"/>
    </row>
    <row r="26" ht="30" customHeight="1" spans="1:2">
      <c r="A26" s="473" t="s">
        <v>2446</v>
      </c>
      <c r="B26" s="450"/>
    </row>
    <row r="27" ht="30" customHeight="1" spans="1:2">
      <c r="A27" s="471" t="s">
        <v>2447</v>
      </c>
      <c r="B27" s="472">
        <v>86</v>
      </c>
    </row>
    <row r="28" ht="30" customHeight="1" spans="1:2">
      <c r="A28" s="473" t="s">
        <v>2448</v>
      </c>
      <c r="B28" s="475"/>
    </row>
    <row r="29" ht="30" customHeight="1" spans="1:2">
      <c r="A29" s="473" t="s">
        <v>2449</v>
      </c>
      <c r="B29" s="475">
        <v>86</v>
      </c>
    </row>
    <row r="30" ht="30" customHeight="1" spans="1:2">
      <c r="A30" s="473" t="s">
        <v>2450</v>
      </c>
      <c r="B30" s="475"/>
    </row>
    <row r="31" ht="30" customHeight="1" spans="1:2">
      <c r="A31" s="476" t="s">
        <v>2451</v>
      </c>
      <c r="B31" s="472">
        <f>B4+B9+B20+B22+B25+B27</f>
        <v>4777</v>
      </c>
    </row>
  </sheetData>
  <autoFilter ref="A3:B31">
    <extLst/>
  </autoFilter>
  <mergeCells count="1">
    <mergeCell ref="A1:B1"/>
  </mergeCells>
  <printOptions horizontalCentered="1"/>
  <pageMargins left="0.472222222222222" right="0.393055555555556" top="0.747916666666667" bottom="0.747916666666667" header="0.314583333333333" footer="0.314583333333333"/>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43</vt:i4>
      </vt:variant>
    </vt:vector>
  </HeadingPairs>
  <TitlesOfParts>
    <vt:vector size="43" baseType="lpstr">
      <vt:lpstr>1-1楚雄市一般公共预算收入情况表</vt:lpstr>
      <vt:lpstr>1-2楚雄市一般公共预算支出情况表</vt:lpstr>
      <vt:lpstr>1-3市本级一般公共预算收入情况表</vt:lpstr>
      <vt:lpstr>1-3高新区一般公共预算收入情况表</vt:lpstr>
      <vt:lpstr>1-4市本级一般公共预算支出情况表（公开到项级）</vt:lpstr>
      <vt:lpstr>1-4高新区一般公共预算支出情况表（公开到项级）</vt:lpstr>
      <vt:lpstr>1-5楚雄市一般公共预算基本支出情况表（公开到款级）</vt:lpstr>
      <vt:lpstr>1-5市本级一般公共预算基本支出情况表（公开到款级）</vt:lpstr>
      <vt:lpstr>1-5高新区一般公共预算基本支出情况表（公开到款级）</vt:lpstr>
      <vt:lpstr>1-6一般公共预算支出表（市对下转移支付项目）</vt:lpstr>
      <vt:lpstr>1-7楚雄市分地区税收返还和转移支付预算表</vt:lpstr>
      <vt:lpstr>1-8楚雄市市本级“三公”经费预算财政拨款情况统计表</vt:lpstr>
      <vt:lpstr>2-1楚雄市政府性基金预算收入情况表</vt:lpstr>
      <vt:lpstr>2-2楚雄市政府性基金预算支出情况表</vt:lpstr>
      <vt:lpstr>2-3市本级政府性基金预算收入情况表</vt:lpstr>
      <vt:lpstr>2-3高新区政府性基金预算收入情况表</vt:lpstr>
      <vt:lpstr>2-4市本级政府性基金预算支出情况表（公开到项级）</vt:lpstr>
      <vt:lpstr>2-4高新区政府性基金预算支出情况表（公开到项级）</vt:lpstr>
      <vt:lpstr>2-5本级政府性基金支出表（市对下转移支付）</vt:lpstr>
      <vt:lpstr>3-1楚雄市国有资本经营收入预算情况表</vt:lpstr>
      <vt:lpstr>3-2楚雄市国有资本经营支出预算情况表</vt:lpstr>
      <vt:lpstr>3-3市本级国有资本经营收入预算情况表</vt:lpstr>
      <vt:lpstr>3-3高新区国有资本经营收入预算情况表</vt:lpstr>
      <vt:lpstr>3-4市本级国有资本经营支出预算情况表（公开到项级）</vt:lpstr>
      <vt:lpstr>3-4高新区国有资本经营支出预算情况表（公开到项级）</vt:lpstr>
      <vt:lpstr>3-5 楚雄市国有资本经营预算转移支付表 （分地区）</vt:lpstr>
      <vt:lpstr>3-6 国有资本经营预算转移支付表（分项目）</vt:lpstr>
      <vt:lpstr>4-1楚雄市社会保险基金收入预算情况表</vt:lpstr>
      <vt:lpstr>4-2楚雄市社会保险基金支出预算情况表</vt:lpstr>
      <vt:lpstr>4-3市本级社会保险基金收入预算情况表</vt:lpstr>
      <vt:lpstr>4-4市本级社会保险基金支出预算情况表</vt:lpstr>
      <vt:lpstr>5-1   2023年地方政府债务限额及余额预算情况表</vt:lpstr>
      <vt:lpstr>5-2  2023年地方政府一般债务余额情况表</vt:lpstr>
      <vt:lpstr>5-3  本级2023年地方政府一般债务余额情况表</vt:lpstr>
      <vt:lpstr>5-3  高新区2023年地方政府一般债务余额情况表</vt:lpstr>
      <vt:lpstr>5-4 2023年地方政府专项债务余额情况表</vt:lpstr>
      <vt:lpstr>5-5 本级2023年地方政府专项债务余额情况表（本级）</vt:lpstr>
      <vt:lpstr>5-5  2023年地方政府专项债务余额情况表（高新区）</vt:lpstr>
      <vt:lpstr>5-6 地方政府债券发行及还本付息情况表</vt:lpstr>
      <vt:lpstr>5-7 2024年政府专项债务限额和余额情况表</vt:lpstr>
      <vt:lpstr>5-8 2024年年初新增地方政府债券资金安排表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2024-03-27T09:25:00Z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