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F:\项目下达文件\"/>
    </mc:Choice>
  </mc:AlternateContent>
  <bookViews>
    <workbookView xWindow="0" yWindow="0" windowWidth="22365" windowHeight="9930"/>
  </bookViews>
  <sheets>
    <sheet name="东华镇7个村汇总" sheetId="8" r:id="rId1"/>
    <sheet name="红墙白泥冲" sheetId="2" r:id="rId2"/>
    <sheet name="红墙江西箐" sheetId="3" r:id="rId3"/>
    <sheet name="达苴塔之苴" sheetId="1" r:id="rId4"/>
    <sheet name="力峨么大路边" sheetId="4" r:id="rId5"/>
    <sheet name="力峨么河半坡" sheetId="5" r:id="rId6"/>
    <sheet name="宜茨罗么扎" sheetId="6" r:id="rId7"/>
    <sheet name="邑多么芭蕉箐" sheetId="7" r:id="rId8"/>
  </sheets>
  <externalReferences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xlnm.Print_Area" localSheetId="3">达苴塔之苴!$A$1:$P$41</definedName>
    <definedName name="_xlnm.Print_Area" localSheetId="0">东华镇7个村汇总!$A$1:$P$41</definedName>
    <definedName name="_xlnm.Print_Area" localSheetId="1">红墙白泥冲!$A$1:$P$41</definedName>
    <definedName name="_xlnm.Print_Area" localSheetId="2">红墙江西箐!$A$1:$P$41</definedName>
    <definedName name="_xlnm.Print_Area" localSheetId="4">力峨么大路边!$A$1:$P$41</definedName>
    <definedName name="_xlnm.Print_Area" localSheetId="5">力峨么河半坡!$A$1:$P$41</definedName>
    <definedName name="_xlnm.Print_Area" localSheetId="6">宜茨罗么扎!$A$1:$P$41</definedName>
    <definedName name="_xlnm.Print_Area" localSheetId="7">邑多么芭蕉箐!$A$1:$P$41</definedName>
    <definedName name="_xlnm.Print_Titles" localSheetId="3">达苴塔之苴!$1:$4</definedName>
    <definedName name="_xlnm.Print_Titles" localSheetId="0">东华镇7个村汇总!$1:$4</definedName>
    <definedName name="_xlnm.Print_Titles" localSheetId="1">红墙白泥冲!$1:$4</definedName>
    <definedName name="_xlnm.Print_Titles" localSheetId="2">红墙江西箐!$1:$4</definedName>
    <definedName name="_xlnm.Print_Titles" localSheetId="4">力峨么大路边!$1:$4</definedName>
    <definedName name="_xlnm.Print_Titles" localSheetId="5">力峨么河半坡!$1:$4</definedName>
    <definedName name="_xlnm.Print_Titles" localSheetId="6">宜茨罗么扎!$1:$4</definedName>
    <definedName name="_xlnm.Print_Titles" localSheetId="7">邑多么芭蕉箐!$1:$4</definedName>
  </definedNames>
  <calcPr calcId="152511"/>
</workbook>
</file>

<file path=xl/calcChain.xml><?xml version="1.0" encoding="utf-8"?>
<calcChain xmlns="http://schemas.openxmlformats.org/spreadsheetml/2006/main">
  <c r="X21" i="7" l="1"/>
  <c r="L21" i="7" s="1"/>
  <c r="L19" i="7" s="1"/>
  <c r="W21" i="7"/>
  <c r="K21" i="7"/>
  <c r="I21" i="7"/>
  <c r="E21" i="7"/>
  <c r="D21" i="7"/>
  <c r="C21" i="7"/>
  <c r="K19" i="7"/>
  <c r="I19" i="7"/>
  <c r="H19" i="7"/>
  <c r="G19" i="7"/>
  <c r="T9" i="7"/>
  <c r="R9" i="7"/>
  <c r="Q9" i="7"/>
  <c r="F9" i="7" s="1"/>
  <c r="I9" i="7"/>
  <c r="I7" i="7" s="1"/>
  <c r="H7" i="7"/>
  <c r="G7" i="7"/>
  <c r="I6" i="7"/>
  <c r="I5" i="7" s="1"/>
  <c r="H6" i="7"/>
  <c r="G6" i="7"/>
  <c r="G5" i="7" s="1"/>
  <c r="H5" i="7"/>
  <c r="X21" i="6"/>
  <c r="W21" i="6"/>
  <c r="L21" i="6"/>
  <c r="K21" i="6"/>
  <c r="I21" i="6"/>
  <c r="I19" i="6" s="1"/>
  <c r="F21" i="6"/>
  <c r="J21" i="6" s="1"/>
  <c r="J19" i="6" s="1"/>
  <c r="J5" i="6" s="1"/>
  <c r="E21" i="6"/>
  <c r="D21" i="6"/>
  <c r="C21" i="6"/>
  <c r="L19" i="6"/>
  <c r="K19" i="6"/>
  <c r="H19" i="6"/>
  <c r="G19" i="6"/>
  <c r="F19" i="6"/>
  <c r="T9" i="6"/>
  <c r="R9" i="6"/>
  <c r="Q9" i="6"/>
  <c r="F9" i="6" s="1"/>
  <c r="J9" i="6"/>
  <c r="I9" i="6"/>
  <c r="I6" i="6" s="1"/>
  <c r="I5" i="6" s="1"/>
  <c r="J7" i="6"/>
  <c r="H7" i="6"/>
  <c r="G7" i="6"/>
  <c r="J6" i="6"/>
  <c r="H6" i="6"/>
  <c r="G6" i="6"/>
  <c r="G5" i="6" s="1"/>
  <c r="H5" i="6"/>
  <c r="X21" i="5"/>
  <c r="W21" i="5"/>
  <c r="L21" i="5"/>
  <c r="K21" i="5"/>
  <c r="I21" i="5"/>
  <c r="F21" i="5"/>
  <c r="J21" i="5" s="1"/>
  <c r="J19" i="5" s="1"/>
  <c r="E21" i="5"/>
  <c r="D21" i="5"/>
  <c r="C21" i="5"/>
  <c r="L19" i="5"/>
  <c r="K19" i="5"/>
  <c r="I19" i="5"/>
  <c r="H19" i="5"/>
  <c r="G19" i="5"/>
  <c r="F19" i="5"/>
  <c r="T9" i="5"/>
  <c r="R9" i="5"/>
  <c r="Q9" i="5"/>
  <c r="F9" i="5" s="1"/>
  <c r="I9" i="5"/>
  <c r="I7" i="5" s="1"/>
  <c r="H7" i="5"/>
  <c r="G7" i="5"/>
  <c r="I6" i="5"/>
  <c r="I5" i="5" s="1"/>
  <c r="H6" i="5"/>
  <c r="G6" i="5"/>
  <c r="G5" i="5" s="1"/>
  <c r="H5" i="5"/>
  <c r="X21" i="4"/>
  <c r="L21" i="4" s="1"/>
  <c r="L19" i="4" s="1"/>
  <c r="W21" i="4"/>
  <c r="K21" i="4"/>
  <c r="I21" i="4"/>
  <c r="F21" i="4"/>
  <c r="J21" i="4" s="1"/>
  <c r="J19" i="4" s="1"/>
  <c r="J5" i="4" s="1"/>
  <c r="E21" i="4"/>
  <c r="D21" i="4"/>
  <c r="C21" i="4"/>
  <c r="K19" i="4"/>
  <c r="I19" i="4"/>
  <c r="H19" i="4"/>
  <c r="G19" i="4"/>
  <c r="F19" i="4"/>
  <c r="T9" i="4"/>
  <c r="R9" i="4"/>
  <c r="Q9" i="4"/>
  <c r="F9" i="4" s="1"/>
  <c r="J7" i="4"/>
  <c r="I7" i="4"/>
  <c r="H7" i="4"/>
  <c r="G7" i="4"/>
  <c r="J6" i="4"/>
  <c r="I6" i="4"/>
  <c r="I5" i="4" s="1"/>
  <c r="H6" i="4"/>
  <c r="G6" i="4"/>
  <c r="G5" i="4" s="1"/>
  <c r="H5" i="4"/>
  <c r="X21" i="1"/>
  <c r="W21" i="1"/>
  <c r="L21" i="1"/>
  <c r="K21" i="1"/>
  <c r="I21" i="1"/>
  <c r="I19" i="1" s="1"/>
  <c r="F21" i="1"/>
  <c r="J21" i="1" s="1"/>
  <c r="J19" i="1" s="1"/>
  <c r="E21" i="1"/>
  <c r="D21" i="1"/>
  <c r="C21" i="1"/>
  <c r="L19" i="1"/>
  <c r="K19" i="1"/>
  <c r="H19" i="1"/>
  <c r="G19" i="1"/>
  <c r="F19" i="1"/>
  <c r="T9" i="1"/>
  <c r="R9" i="1"/>
  <c r="Q9" i="1"/>
  <c r="F9" i="1" s="1"/>
  <c r="I9" i="1"/>
  <c r="I7" i="1" s="1"/>
  <c r="I6" i="1" s="1"/>
  <c r="I5" i="1" s="1"/>
  <c r="H7" i="1"/>
  <c r="H6" i="1" s="1"/>
  <c r="H5" i="1" s="1"/>
  <c r="G7" i="1"/>
  <c r="G6" i="1"/>
  <c r="G5" i="1" s="1"/>
  <c r="X21" i="3"/>
  <c r="W21" i="3"/>
  <c r="T9" i="3"/>
  <c r="R9" i="3"/>
  <c r="Q9" i="3" s="1"/>
  <c r="I9" i="3"/>
  <c r="I7" i="3"/>
  <c r="H7" i="3"/>
  <c r="G7" i="3"/>
  <c r="I6" i="3"/>
  <c r="H6" i="3"/>
  <c r="I5" i="3"/>
  <c r="H5" i="3"/>
  <c r="G5" i="3"/>
  <c r="X21" i="2"/>
  <c r="L21" i="2" s="1"/>
  <c r="L19" i="2" s="1"/>
  <c r="W21" i="2"/>
  <c r="W21" i="8" s="1"/>
  <c r="K21" i="2"/>
  <c r="I21" i="2"/>
  <c r="I19" i="2" s="1"/>
  <c r="F21" i="2"/>
  <c r="E21" i="2"/>
  <c r="D21" i="2"/>
  <c r="C21" i="2"/>
  <c r="K19" i="2"/>
  <c r="H19" i="2"/>
  <c r="G19" i="2"/>
  <c r="F19" i="2"/>
  <c r="T9" i="2"/>
  <c r="T9" i="8" s="1"/>
  <c r="R9" i="2"/>
  <c r="Q9" i="2"/>
  <c r="I9" i="2"/>
  <c r="I7" i="2" s="1"/>
  <c r="H9" i="2"/>
  <c r="H7" i="2" s="1"/>
  <c r="H7" i="8" s="1"/>
  <c r="F9" i="2"/>
  <c r="F7" i="2" s="1"/>
  <c r="L7" i="2"/>
  <c r="K7" i="2"/>
  <c r="K7" i="8" s="1"/>
  <c r="G7" i="2"/>
  <c r="G7" i="8" s="1"/>
  <c r="H6" i="2"/>
  <c r="H5" i="2" s="1"/>
  <c r="G6" i="2"/>
  <c r="F6" i="2"/>
  <c r="F5" i="2" s="1"/>
  <c r="G5" i="2"/>
  <c r="X21" i="8"/>
  <c r="K21" i="8" s="1"/>
  <c r="K19" i="8" s="1"/>
  <c r="V21" i="8"/>
  <c r="U21" i="8"/>
  <c r="T21" i="8"/>
  <c r="S21" i="8"/>
  <c r="R21" i="8"/>
  <c r="Q21" i="8"/>
  <c r="D21" i="8"/>
  <c r="C21" i="8"/>
  <c r="H19" i="8"/>
  <c r="G19" i="8"/>
  <c r="Q14" i="8"/>
  <c r="V9" i="8"/>
  <c r="U9" i="8"/>
  <c r="P9" i="8"/>
  <c r="O9" i="8"/>
  <c r="N9" i="8"/>
  <c r="M9" i="8"/>
  <c r="L9" i="8"/>
  <c r="K9" i="8"/>
  <c r="I9" i="8"/>
  <c r="I6" i="8" s="1"/>
  <c r="H9" i="8"/>
  <c r="G9" i="8"/>
  <c r="G6" i="8" s="1"/>
  <c r="G5" i="8" s="1"/>
  <c r="F8" i="8"/>
  <c r="L7" i="8"/>
  <c r="L6" i="8"/>
  <c r="K6" i="8"/>
  <c r="H6" i="8"/>
  <c r="H5" i="8" s="1"/>
  <c r="L5" i="8"/>
  <c r="K5" i="8"/>
  <c r="I21" i="8" l="1"/>
  <c r="I19" i="8" s="1"/>
  <c r="F6" i="4"/>
  <c r="F5" i="4" s="1"/>
  <c r="F7" i="4"/>
  <c r="F9" i="3"/>
  <c r="Q9" i="8"/>
  <c r="F7" i="1"/>
  <c r="F6" i="1" s="1"/>
  <c r="F5" i="1" s="1"/>
  <c r="J9" i="1"/>
  <c r="J7" i="1" s="1"/>
  <c r="J6" i="1" s="1"/>
  <c r="J5" i="1" s="1"/>
  <c r="F7" i="6"/>
  <c r="F6" i="6"/>
  <c r="F5" i="6" s="1"/>
  <c r="J9" i="7"/>
  <c r="F6" i="7"/>
  <c r="F7" i="7"/>
  <c r="I5" i="8"/>
  <c r="J9" i="5"/>
  <c r="F6" i="5"/>
  <c r="F5" i="5" s="1"/>
  <c r="F7" i="5"/>
  <c r="F21" i="8"/>
  <c r="L21" i="8"/>
  <c r="L19" i="8" s="1"/>
  <c r="R9" i="8"/>
  <c r="I6" i="2"/>
  <c r="I5" i="2" s="1"/>
  <c r="J9" i="2"/>
  <c r="J21" i="2"/>
  <c r="J19" i="2" s="1"/>
  <c r="I7" i="6"/>
  <c r="I7" i="8" s="1"/>
  <c r="F21" i="7"/>
  <c r="E21" i="8"/>
  <c r="F7" i="3" l="1"/>
  <c r="F7" i="8" s="1"/>
  <c r="F6" i="3"/>
  <c r="F5" i="3" s="1"/>
  <c r="J9" i="3"/>
  <c r="F9" i="8"/>
  <c r="F6" i="8" s="1"/>
  <c r="J6" i="5"/>
  <c r="J5" i="5" s="1"/>
  <c r="J7" i="5"/>
  <c r="J7" i="2"/>
  <c r="J6" i="2"/>
  <c r="J5" i="2" s="1"/>
  <c r="J9" i="8"/>
  <c r="J6" i="8" s="1"/>
  <c r="J21" i="8"/>
  <c r="J19" i="8" s="1"/>
  <c r="F19" i="8"/>
  <c r="J6" i="7"/>
  <c r="J5" i="7" s="1"/>
  <c r="J7" i="7"/>
  <c r="J21" i="7"/>
  <c r="J19" i="7" s="1"/>
  <c r="F19" i="7"/>
  <c r="F5" i="7" s="1"/>
  <c r="J5" i="8" l="1"/>
  <c r="F5" i="8"/>
  <c r="J7" i="3"/>
  <c r="J7" i="8" s="1"/>
  <c r="J6" i="3"/>
  <c r="J5" i="3" s="1"/>
</calcChain>
</file>

<file path=xl/sharedStrings.xml><?xml version="1.0" encoding="utf-8"?>
<sst xmlns="http://schemas.openxmlformats.org/spreadsheetml/2006/main" count="935" uniqueCount="115">
  <si>
    <t>楚雄市2017年度自然村整村推进市级项目投资计划表</t>
  </si>
  <si>
    <t>填报单位：东华镇7个村民小组</t>
  </si>
  <si>
    <t>单位：万元</t>
  </si>
  <si>
    <t>序 号</t>
  </si>
  <si>
    <t>项目名称</t>
  </si>
  <si>
    <t>建设 
性质</t>
  </si>
  <si>
    <t>建设    地点</t>
  </si>
  <si>
    <t>项目建设规模及内容</t>
  </si>
  <si>
    <t>项目
总投资</t>
  </si>
  <si>
    <t>其     中</t>
  </si>
  <si>
    <t>受益农户数（户）</t>
  </si>
  <si>
    <t>受益
人数（人）</t>
  </si>
  <si>
    <t>增灌农田地（亩）</t>
  </si>
  <si>
    <t>改善
灌溉（亩）</t>
  </si>
  <si>
    <t>解决
人饮（人）</t>
  </si>
  <si>
    <t>解决大牲畜饮水（头）</t>
  </si>
  <si>
    <t>中央、省扶贫资金</t>
  </si>
  <si>
    <t>市级扶贫资金</t>
  </si>
  <si>
    <t>部门整合
资金</t>
  </si>
  <si>
    <t>其它资金</t>
  </si>
  <si>
    <t>合   计</t>
  </si>
  <si>
    <t>资金合计</t>
  </si>
  <si>
    <t>道路C20合计</t>
  </si>
  <si>
    <t>C20单价</t>
  </si>
  <si>
    <t>道路长度合计</t>
  </si>
  <si>
    <t>3米宽</t>
  </si>
  <si>
    <t>2.5米宽</t>
  </si>
  <si>
    <t>一、</t>
  </si>
  <si>
    <t>基础设施</t>
  </si>
  <si>
    <t>（一）</t>
  </si>
  <si>
    <t>修路</t>
  </si>
  <si>
    <t>1、</t>
  </si>
  <si>
    <t>村组公路</t>
  </si>
  <si>
    <t>2、</t>
  </si>
  <si>
    <t>村间道路</t>
  </si>
  <si>
    <t>新建</t>
  </si>
  <si>
    <t>东华镇</t>
  </si>
  <si>
    <t>村内道路硬化6880m，C20砼3625m³。支砌M7.5浆砌石挡墙140.8m³。</t>
  </si>
  <si>
    <t>（二）</t>
  </si>
  <si>
    <t>通电</t>
  </si>
  <si>
    <t>挡墙方量</t>
  </si>
  <si>
    <t>挡墙单价</t>
  </si>
  <si>
    <t>（三）</t>
  </si>
  <si>
    <t>农田建设</t>
  </si>
  <si>
    <t>（四）</t>
  </si>
  <si>
    <t>水利工程</t>
  </si>
  <si>
    <t>坝塘工程</t>
  </si>
  <si>
    <t>沟渠工程</t>
  </si>
  <si>
    <t>3、</t>
  </si>
  <si>
    <t>人饮工程</t>
  </si>
  <si>
    <t>4、</t>
  </si>
  <si>
    <t>水池（窖）</t>
  </si>
  <si>
    <t>5、</t>
  </si>
  <si>
    <t>抽水站</t>
  </si>
  <si>
    <t>（五）</t>
  </si>
  <si>
    <t>其他</t>
  </si>
  <si>
    <t>实施农村危改（户）</t>
  </si>
  <si>
    <t>三年合计</t>
  </si>
  <si>
    <t>16、17年合计</t>
  </si>
  <si>
    <t>二、</t>
  </si>
  <si>
    <t>人居环境改善</t>
  </si>
  <si>
    <t>2015年已实施危房改造（户）</t>
  </si>
  <si>
    <t>2016年已实施危房改造（户）</t>
  </si>
  <si>
    <t>2017年计划实施危房改造（户）</t>
  </si>
  <si>
    <t>易地安居工程</t>
  </si>
  <si>
    <t>一般户</t>
  </si>
  <si>
    <t>建档立卡户</t>
  </si>
  <si>
    <t>农村危改</t>
  </si>
  <si>
    <t xml:space="preserve"> 其它</t>
  </si>
  <si>
    <t>三、</t>
  </si>
  <si>
    <t>产业发展</t>
  </si>
  <si>
    <t>种植业</t>
  </si>
  <si>
    <t>养殖业</t>
  </si>
  <si>
    <t>经济林果</t>
  </si>
  <si>
    <t>水产养殖</t>
  </si>
  <si>
    <t>其它</t>
  </si>
  <si>
    <t>四、</t>
  </si>
  <si>
    <t>科技推广</t>
  </si>
  <si>
    <t>农户培训</t>
  </si>
  <si>
    <t>五</t>
  </si>
  <si>
    <t>生态环境建设</t>
  </si>
  <si>
    <t>退耕还林</t>
  </si>
  <si>
    <t>生态补偿</t>
  </si>
  <si>
    <t>农村能源</t>
  </si>
  <si>
    <t>六、</t>
  </si>
  <si>
    <t>社会公益</t>
  </si>
  <si>
    <t>文教</t>
  </si>
  <si>
    <t>卫计生</t>
  </si>
  <si>
    <t>填报单位：东华镇红墙村委会白泥冲村民小组</t>
  </si>
  <si>
    <t>白泥冲</t>
  </si>
  <si>
    <t xml:space="preserve">村内道路硬化：1000m×3m×0.2m，C20砼600m³。支砌M7.5浆砌石挡墙12.8m³。
</t>
  </si>
  <si>
    <t>单价：道路C20砼，550元/m³；M7.5浆砌石，340元/m³。</t>
  </si>
  <si>
    <t>填报单位：东华镇红墙村委会江西箐村民小组</t>
  </si>
  <si>
    <t>江西箐</t>
  </si>
  <si>
    <t>村内道路硬化：1100m×2.5m×0.2m，C20砼550m³。</t>
  </si>
  <si>
    <t>单价：道路C20砼，550元/m³。</t>
  </si>
  <si>
    <t>填报单位：东华镇达苴村委会塔之苴村民小组</t>
  </si>
  <si>
    <t>塔之苴</t>
  </si>
  <si>
    <t>村内道路硬化：850m×3m×0.2m，C20砼510m³。支砌M7.5浆砌石挡墙128m³。</t>
  </si>
  <si>
    <t>填报单位：东华镇力峨么村委会大路边村民小组</t>
  </si>
  <si>
    <t>大路边</t>
  </si>
  <si>
    <t>村内道路硬化：1040m×2.5m×0.2m，C20砼520m³。</t>
  </si>
  <si>
    <t>单价：道路C20砼，580元/m³。</t>
  </si>
  <si>
    <t>填报单位：东华镇力峨么村委会河半坡村民小组</t>
  </si>
  <si>
    <t>河半坡</t>
  </si>
  <si>
    <t>村内道路硬化：990m×2.5m×0.2m，C20砼495m³。</t>
  </si>
  <si>
    <t>单价：道路C20砼，610元/m³。</t>
  </si>
  <si>
    <t>填报单位：东华镇宜茨村委会罗么扎村民小组</t>
  </si>
  <si>
    <t>罗么扎</t>
  </si>
  <si>
    <t>村内道路硬化：970m×2.5m×0.2m，C20砼485m³。</t>
  </si>
  <si>
    <t>单价：道路C20砼，620元/m³。</t>
  </si>
  <si>
    <t>填报单位：东华镇邑多么村委会芭蕉箐村民小组</t>
  </si>
  <si>
    <t>芭蕉箐</t>
  </si>
  <si>
    <t>村内道路硬化：930m×2.5m×0.2m，C20砼465m³。</t>
  </si>
  <si>
    <t>单价：道路C20砼，650元/m³。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</si>
</sst>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1" formatCode="_ * #,##0_ ;_ * \-#,##0_ ;_ * &quot;-&quot;_ ;_ @_ "/>
    <numFmt numFmtId="43" formatCode="_ * #,##0.00_ ;_ * \-#,##0.00_ ;_ * &quot;-&quot;??_ ;_ @_ "/>
    <numFmt numFmtId="176" formatCode="0_);[Red]\(0\)"/>
    <numFmt numFmtId="177" formatCode="0.00_);[Red]\(0.00\)"/>
    <numFmt numFmtId="178" formatCode="0_ "/>
    <numFmt numFmtId="179" formatCode="0.0_);[Red]\(0.0\)"/>
    <numFmt numFmtId="180" formatCode="0.00_ "/>
  </numFmts>
  <fonts count="9" x14ac:knownFonts="1">
    <font>
      <sz val="12"/>
      <name val="宋体"/>
      <charset val="134"/>
    </font>
    <font>
      <b/>
      <sz val="12"/>
      <name val="宋体"/>
      <charset val="134"/>
    </font>
    <font>
      <b/>
      <sz val="10"/>
      <name val="宋体"/>
      <charset val="134"/>
    </font>
    <font>
      <sz val="16"/>
      <name val="方正小标宋简体"/>
      <charset val="134"/>
    </font>
    <font>
      <sz val="9"/>
      <name val="宋体"/>
      <charset val="134"/>
    </font>
    <font>
      <b/>
      <sz val="9"/>
      <name val="宋体"/>
      <charset val="134"/>
    </font>
    <font>
      <sz val="10"/>
      <name val="宋体"/>
      <charset val="134"/>
    </font>
    <font>
      <sz val="12"/>
      <name val="宋体"/>
      <charset val="134"/>
    </font>
    <font>
      <sz val="9"/>
      <name val="宋体"/>
      <family val="3"/>
      <charset val="13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6">
    <xf numFmtId="0" fontId="0" fillId="0" borderId="0"/>
    <xf numFmtId="41" fontId="7" fillId="0" borderId="0" applyFont="0" applyFill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43" fontId="7" fillId="0" borderId="0" applyFont="0" applyFill="0" applyBorder="0" applyAlignment="0" applyProtection="0">
      <alignment vertical="center"/>
    </xf>
  </cellStyleXfs>
  <cellXfs count="125">
    <xf numFmtId="0" fontId="0" fillId="0" borderId="0" xfId="0"/>
    <xf numFmtId="0" fontId="1" fillId="0" borderId="0" xfId="0" applyFont="1"/>
    <xf numFmtId="0" fontId="1" fillId="0" borderId="0" xfId="0" applyFont="1" applyFill="1"/>
    <xf numFmtId="0" fontId="0" fillId="0" borderId="0" xfId="0" applyFont="1" applyFill="1"/>
    <xf numFmtId="0" fontId="2" fillId="0" borderId="0" xfId="0" applyFont="1" applyFill="1"/>
    <xf numFmtId="0" fontId="0" fillId="0" borderId="0" xfId="0" applyFont="1"/>
    <xf numFmtId="178" fontId="0" fillId="0" borderId="0" xfId="0" applyNumberFormat="1" applyFont="1"/>
    <xf numFmtId="0" fontId="0" fillId="0" borderId="0" xfId="0" applyFont="1" applyFill="1" applyBorder="1" applyAlignment="1">
      <alignment vertical="center"/>
    </xf>
    <xf numFmtId="0" fontId="3" fillId="0" borderId="0" xfId="4" applyFont="1" applyFill="1" applyBorder="1" applyAlignment="1" applyProtection="1">
      <alignment horizontal="center" vertical="top"/>
      <protection locked="0"/>
    </xf>
    <xf numFmtId="0" fontId="0" fillId="0" borderId="0" xfId="4" applyFont="1" applyBorder="1" applyAlignment="1" applyProtection="1">
      <alignment vertical="center"/>
      <protection locked="0"/>
    </xf>
    <xf numFmtId="0" fontId="4" fillId="0" borderId="2" xfId="3" applyFont="1" applyBorder="1" applyAlignment="1">
      <alignment horizontal="center" vertical="center" wrapText="1"/>
    </xf>
    <xf numFmtId="0" fontId="4" fillId="0" borderId="2" xfId="4" applyFont="1" applyBorder="1" applyAlignment="1" applyProtection="1">
      <alignment horizontal="center" vertical="center" wrapText="1"/>
      <protection hidden="1"/>
    </xf>
    <xf numFmtId="0" fontId="4" fillId="0" borderId="2" xfId="3" applyFont="1" applyBorder="1" applyAlignment="1">
      <alignment vertical="center" wrapText="1"/>
    </xf>
    <xf numFmtId="177" fontId="5" fillId="0" borderId="2" xfId="1" applyNumberFormat="1" applyFont="1" applyBorder="1" applyAlignment="1">
      <alignment horizontal="center" vertical="center"/>
    </xf>
    <xf numFmtId="0" fontId="5" fillId="0" borderId="2" xfId="4" applyFont="1" applyBorder="1" applyAlignment="1" applyProtection="1">
      <alignment horizontal="center" vertical="center" shrinkToFit="1"/>
    </xf>
    <xf numFmtId="0" fontId="5" fillId="0" borderId="2" xfId="3" applyFont="1" applyBorder="1" applyAlignment="1">
      <alignment horizontal="center" vertical="center" wrapText="1"/>
    </xf>
    <xf numFmtId="0" fontId="5" fillId="0" borderId="2" xfId="3" applyFont="1" applyBorder="1" applyAlignment="1">
      <alignment vertical="center" wrapText="1"/>
    </xf>
    <xf numFmtId="0" fontId="4" fillId="0" borderId="2" xfId="4" applyFont="1" applyBorder="1" applyAlignment="1" applyProtection="1">
      <alignment horizontal="center" vertical="center" shrinkToFit="1"/>
    </xf>
    <xf numFmtId="177" fontId="4" fillId="0" borderId="2" xfId="1" applyNumberFormat="1" applyFont="1" applyBorder="1" applyAlignment="1">
      <alignment horizontal="center" vertical="center"/>
    </xf>
    <xf numFmtId="177" fontId="4" fillId="0" borderId="2" xfId="3" applyNumberFormat="1" applyFont="1" applyBorder="1" applyAlignment="1">
      <alignment horizontal="center" vertical="center" wrapText="1"/>
    </xf>
    <xf numFmtId="0" fontId="4" fillId="0" borderId="2" xfId="3" applyFont="1" applyBorder="1" applyAlignment="1">
      <alignment horizontal="left" vertical="center" wrapText="1"/>
    </xf>
    <xf numFmtId="177" fontId="4" fillId="0" borderId="2" xfId="5" applyNumberFormat="1" applyFont="1" applyFill="1" applyBorder="1" applyAlignment="1" applyProtection="1">
      <alignment horizontal="center" vertical="center" wrapText="1" shrinkToFit="1"/>
      <protection hidden="1"/>
    </xf>
    <xf numFmtId="177" fontId="4" fillId="0" borderId="2" xfId="1" applyNumberFormat="1" applyFont="1" applyFill="1" applyBorder="1" applyAlignment="1" applyProtection="1">
      <alignment horizontal="center" vertical="center" wrapText="1" shrinkToFit="1"/>
      <protection hidden="1"/>
    </xf>
    <xf numFmtId="0" fontId="4" fillId="0" borderId="2" xfId="3" applyFont="1" applyBorder="1" applyAlignment="1">
      <alignment horizontal="center" vertical="center"/>
    </xf>
    <xf numFmtId="0" fontId="4" fillId="0" borderId="2" xfId="3" applyFont="1" applyBorder="1" applyAlignment="1">
      <alignment horizontal="left" vertical="center"/>
    </xf>
    <xf numFmtId="177" fontId="4" fillId="0" borderId="2" xfId="3" applyNumberFormat="1" applyFont="1" applyBorder="1" applyAlignment="1">
      <alignment horizontal="center" vertical="center"/>
    </xf>
    <xf numFmtId="0" fontId="4" fillId="0" borderId="2" xfId="4" applyFont="1" applyBorder="1" applyAlignment="1" applyProtection="1">
      <alignment horizontal="center" vertical="center" shrinkToFit="1"/>
      <protection locked="0"/>
    </xf>
    <xf numFmtId="0" fontId="4" fillId="0" borderId="3" xfId="4" applyFont="1" applyBorder="1" applyAlignment="1" applyProtection="1">
      <alignment horizontal="left" vertical="center" wrapText="1"/>
      <protection locked="0"/>
    </xf>
    <xf numFmtId="0" fontId="5" fillId="0" borderId="2" xfId="4" applyFont="1" applyFill="1" applyBorder="1" applyAlignment="1" applyProtection="1">
      <alignment horizontal="center" vertical="center" shrinkToFit="1"/>
    </xf>
    <xf numFmtId="0" fontId="5" fillId="0" borderId="2" xfId="4" applyFont="1" applyFill="1" applyBorder="1" applyAlignment="1" applyProtection="1">
      <alignment horizontal="center" vertical="center" shrinkToFit="1"/>
      <protection locked="0"/>
    </xf>
    <xf numFmtId="0" fontId="5" fillId="0" borderId="2" xfId="4" applyFont="1" applyFill="1" applyBorder="1" applyAlignment="1" applyProtection="1">
      <alignment horizontal="left" vertical="center" wrapText="1"/>
      <protection locked="0"/>
    </xf>
    <xf numFmtId="177" fontId="5" fillId="0" borderId="2" xfId="1" applyNumberFormat="1" applyFont="1" applyFill="1" applyBorder="1" applyAlignment="1">
      <alignment horizontal="center" vertical="center"/>
    </xf>
    <xf numFmtId="0" fontId="4" fillId="0" borderId="2" xfId="4" applyFont="1" applyFill="1" applyBorder="1" applyAlignment="1" applyProtection="1">
      <alignment horizontal="center" vertical="center" shrinkToFit="1"/>
    </xf>
    <xf numFmtId="0" fontId="4" fillId="0" borderId="2" xfId="3" applyFont="1" applyFill="1" applyBorder="1" applyAlignment="1">
      <alignment horizontal="center" vertical="center" wrapText="1"/>
    </xf>
    <xf numFmtId="0" fontId="4" fillId="0" borderId="2" xfId="4" applyFont="1" applyFill="1" applyBorder="1" applyAlignment="1" applyProtection="1">
      <alignment horizontal="center" vertical="center" shrinkToFit="1"/>
      <protection locked="0"/>
    </xf>
    <xf numFmtId="0" fontId="4" fillId="0" borderId="2" xfId="4" applyFont="1" applyFill="1" applyBorder="1" applyAlignment="1" applyProtection="1">
      <alignment horizontal="left" vertical="center" wrapText="1"/>
      <protection locked="0"/>
    </xf>
    <xf numFmtId="177" fontId="4" fillId="0" borderId="2" xfId="1" applyNumberFormat="1" applyFont="1" applyFill="1" applyBorder="1" applyAlignment="1">
      <alignment horizontal="center" vertical="center"/>
    </xf>
    <xf numFmtId="177" fontId="4" fillId="0" borderId="2" xfId="5" applyNumberFormat="1" applyFont="1" applyFill="1" applyBorder="1" applyAlignment="1" applyProtection="1">
      <alignment horizontal="center" vertical="center" wrapText="1" shrinkToFit="1"/>
      <protection hidden="1"/>
    </xf>
    <xf numFmtId="0" fontId="2" fillId="0" borderId="2" xfId="4" applyFont="1" applyFill="1" applyBorder="1" applyAlignment="1" applyProtection="1">
      <alignment horizontal="center" vertical="center" shrinkToFit="1"/>
    </xf>
    <xf numFmtId="0" fontId="6" fillId="0" borderId="0" xfId="0" applyFont="1" applyFill="1" applyAlignment="1">
      <alignment horizontal="center" vertical="center"/>
    </xf>
    <xf numFmtId="0" fontId="4" fillId="0" borderId="2" xfId="4" applyFont="1" applyFill="1" applyBorder="1" applyAlignment="1" applyProtection="1">
      <alignment horizontal="center" vertical="center" shrinkToFit="1"/>
      <protection locked="0"/>
    </xf>
    <xf numFmtId="0" fontId="4" fillId="0" borderId="3" xfId="4" applyFont="1" applyFill="1" applyBorder="1" applyAlignment="1" applyProtection="1">
      <alignment horizontal="left" vertical="center" wrapText="1"/>
      <protection locked="0"/>
    </xf>
    <xf numFmtId="177" fontId="4" fillId="0" borderId="2" xfId="1" applyNumberFormat="1" applyFont="1" applyFill="1" applyBorder="1" applyAlignment="1">
      <alignment horizontal="center" vertical="center"/>
    </xf>
    <xf numFmtId="0" fontId="4" fillId="0" borderId="3" xfId="3" applyFont="1" applyBorder="1" applyAlignment="1">
      <alignment vertical="center" wrapText="1"/>
    </xf>
    <xf numFmtId="0" fontId="4" fillId="0" borderId="2" xfId="3" applyFont="1" applyBorder="1">
      <alignment vertical="center"/>
    </xf>
    <xf numFmtId="177" fontId="5" fillId="0" borderId="2" xfId="5" applyNumberFormat="1" applyFont="1" applyFill="1" applyBorder="1" applyAlignment="1" applyProtection="1">
      <alignment horizontal="center" vertical="center" wrapText="1" shrinkToFit="1"/>
      <protection hidden="1"/>
    </xf>
    <xf numFmtId="0" fontId="5" fillId="0" borderId="2" xfId="4" applyFont="1" applyBorder="1" applyAlignment="1" applyProtection="1">
      <alignment horizontal="center" vertical="center" shrinkToFit="1"/>
      <protection locked="0"/>
    </xf>
    <xf numFmtId="0" fontId="5" fillId="0" borderId="3" xfId="4" applyFont="1" applyBorder="1" applyAlignment="1" applyProtection="1">
      <alignment horizontal="left" vertical="center" wrapText="1"/>
      <protection locked="0"/>
    </xf>
    <xf numFmtId="177" fontId="5" fillId="0" borderId="2" xfId="3" applyNumberFormat="1" applyFont="1" applyBorder="1" applyAlignment="1">
      <alignment horizontal="center" vertical="center" wrapText="1"/>
    </xf>
    <xf numFmtId="178" fontId="5" fillId="0" borderId="2" xfId="3" applyNumberFormat="1" applyFont="1" applyBorder="1" applyAlignment="1">
      <alignment horizontal="center" vertical="center" wrapText="1"/>
    </xf>
    <xf numFmtId="176" fontId="5" fillId="0" borderId="2" xfId="3" applyNumberFormat="1" applyFont="1" applyBorder="1" applyAlignment="1">
      <alignment horizontal="center" vertical="center" wrapText="1"/>
    </xf>
    <xf numFmtId="176" fontId="5" fillId="2" borderId="2" xfId="4" applyNumberFormat="1" applyFont="1" applyFill="1" applyBorder="1" applyAlignment="1" applyProtection="1">
      <alignment horizontal="center" vertical="center" shrinkToFit="1"/>
      <protection locked="0"/>
    </xf>
    <xf numFmtId="176" fontId="5" fillId="0" borderId="2" xfId="3" applyNumberFormat="1" applyFont="1" applyBorder="1" applyAlignment="1">
      <alignment horizontal="center" vertical="center"/>
    </xf>
    <xf numFmtId="178" fontId="4" fillId="0" borderId="2" xfId="3" applyNumberFormat="1" applyFont="1" applyBorder="1" applyAlignment="1">
      <alignment horizontal="center" vertical="center" wrapText="1"/>
    </xf>
    <xf numFmtId="176" fontId="4" fillId="0" borderId="2" xfId="3" applyNumberFormat="1" applyFont="1" applyBorder="1" applyAlignment="1">
      <alignment horizontal="center" vertical="center" wrapText="1"/>
    </xf>
    <xf numFmtId="177" fontId="4" fillId="0" borderId="2" xfId="4" applyNumberFormat="1" applyFont="1" applyFill="1" applyBorder="1" applyAlignment="1" applyProtection="1">
      <alignment horizontal="center" vertical="center" wrapText="1" shrinkToFit="1"/>
      <protection hidden="1"/>
    </xf>
    <xf numFmtId="178" fontId="4" fillId="2" borderId="2" xfId="4" applyNumberFormat="1" applyFont="1" applyFill="1" applyBorder="1" applyAlignment="1" applyProtection="1">
      <alignment horizontal="center" vertical="center" shrinkToFit="1"/>
      <protection locked="0"/>
    </xf>
    <xf numFmtId="176" fontId="4" fillId="2" borderId="2" xfId="4" applyNumberFormat="1" applyFont="1" applyFill="1" applyBorder="1" applyAlignment="1" applyProtection="1">
      <alignment horizontal="center" vertical="center" shrinkToFit="1"/>
      <protection locked="0"/>
    </xf>
    <xf numFmtId="176" fontId="4" fillId="0" borderId="2" xfId="3" applyNumberFormat="1" applyFont="1" applyBorder="1" applyAlignment="1">
      <alignment horizontal="center" vertical="center"/>
    </xf>
    <xf numFmtId="178" fontId="5" fillId="0" borderId="2" xfId="1" applyNumberFormat="1" applyFont="1" applyFill="1" applyBorder="1" applyAlignment="1">
      <alignment horizontal="center" vertical="center"/>
    </xf>
    <xf numFmtId="176" fontId="5" fillId="0" borderId="2" xfId="4" applyNumberFormat="1" applyFont="1" applyFill="1" applyBorder="1" applyAlignment="1" applyProtection="1">
      <alignment horizontal="center" vertical="center" shrinkToFit="1"/>
      <protection locked="0"/>
    </xf>
    <xf numFmtId="176" fontId="5" fillId="0" borderId="2" xfId="3" applyNumberFormat="1" applyFont="1" applyFill="1" applyBorder="1" applyAlignment="1">
      <alignment horizontal="center" vertical="center"/>
    </xf>
    <xf numFmtId="178" fontId="4" fillId="0" borderId="2" xfId="4" applyNumberFormat="1" applyFont="1" applyFill="1" applyBorder="1" applyAlignment="1" applyProtection="1">
      <alignment horizontal="center" vertical="center" shrinkToFit="1"/>
      <protection locked="0"/>
    </xf>
    <xf numFmtId="176" fontId="2" fillId="0" borderId="2" xfId="4" applyNumberFormat="1" applyFont="1" applyFill="1" applyBorder="1" applyAlignment="1" applyProtection="1">
      <alignment horizontal="center" vertical="center" shrinkToFit="1"/>
      <protection locked="0"/>
    </xf>
    <xf numFmtId="176" fontId="2" fillId="0" borderId="2" xfId="3" applyNumberFormat="1" applyFont="1" applyFill="1" applyBorder="1" applyAlignment="1">
      <alignment horizontal="center" vertical="center"/>
    </xf>
    <xf numFmtId="178" fontId="4" fillId="0" borderId="2" xfId="4" applyNumberFormat="1" applyFont="1" applyFill="1" applyBorder="1" applyAlignment="1" applyProtection="1">
      <alignment horizontal="center" vertical="center" shrinkToFit="1"/>
      <protection locked="0"/>
    </xf>
    <xf numFmtId="176" fontId="4" fillId="0" borderId="2" xfId="4" applyNumberFormat="1" applyFont="1" applyFill="1" applyBorder="1" applyAlignment="1" applyProtection="1">
      <alignment horizontal="center" vertical="center" shrinkToFit="1"/>
      <protection locked="0"/>
    </xf>
    <xf numFmtId="176" fontId="4" fillId="0" borderId="2" xfId="3" applyNumberFormat="1" applyFont="1" applyFill="1" applyBorder="1" applyAlignment="1">
      <alignment horizontal="center" vertical="center"/>
    </xf>
    <xf numFmtId="177" fontId="4" fillId="0" borderId="0" xfId="4" applyNumberFormat="1" applyFont="1" applyFill="1" applyBorder="1" applyAlignment="1" applyProtection="1">
      <alignment horizontal="center" vertical="center" wrapText="1" shrinkToFit="1"/>
      <protection hidden="1"/>
    </xf>
    <xf numFmtId="177" fontId="4" fillId="0" borderId="0" xfId="3" applyNumberFormat="1" applyFont="1" applyAlignment="1">
      <alignment horizontal="center" vertical="center"/>
    </xf>
    <xf numFmtId="178" fontId="5" fillId="2" borderId="2" xfId="4" applyNumberFormat="1" applyFont="1" applyFill="1" applyBorder="1" applyAlignment="1" applyProtection="1">
      <alignment horizontal="center" vertical="center" shrinkToFit="1"/>
      <protection locked="0"/>
    </xf>
    <xf numFmtId="0" fontId="4" fillId="0" borderId="0" xfId="4" applyFont="1" applyFill="1" applyBorder="1" applyAlignment="1" applyProtection="1">
      <alignment horizontal="center" vertical="center" wrapText="1"/>
      <protection hidden="1"/>
    </xf>
    <xf numFmtId="177" fontId="4" fillId="0" borderId="0" xfId="3" applyNumberFormat="1" applyFont="1" applyFill="1" applyBorder="1" applyAlignment="1">
      <alignment horizontal="center" vertical="center" wrapText="1"/>
    </xf>
    <xf numFmtId="179" fontId="4" fillId="0" borderId="0" xfId="3" applyNumberFormat="1" applyFont="1" applyFill="1" applyBorder="1" applyAlignment="1">
      <alignment horizontal="center" vertical="center" wrapText="1"/>
    </xf>
    <xf numFmtId="176" fontId="4" fillId="0" borderId="0" xfId="3" applyNumberFormat="1" applyFont="1" applyFill="1" applyBorder="1" applyAlignment="1">
      <alignment horizontal="center" vertical="center" wrapText="1"/>
    </xf>
    <xf numFmtId="180" fontId="4" fillId="0" borderId="0" xfId="3" applyNumberFormat="1" applyFont="1" applyFill="1" applyBorder="1" applyAlignment="1">
      <alignment horizontal="center" vertical="center" wrapText="1"/>
    </xf>
    <xf numFmtId="176" fontId="4" fillId="0" borderId="0" xfId="3" applyNumberFormat="1" applyFont="1" applyFill="1" applyBorder="1" applyAlignment="1">
      <alignment horizontal="center" vertical="center"/>
    </xf>
    <xf numFmtId="0" fontId="6" fillId="4" borderId="2" xfId="0" applyFont="1" applyFill="1" applyBorder="1" applyAlignment="1">
      <alignment vertical="center" wrapText="1"/>
    </xf>
    <xf numFmtId="176" fontId="2" fillId="5" borderId="2" xfId="3" applyNumberFormat="1" applyFont="1" applyFill="1" applyBorder="1" applyAlignment="1">
      <alignment horizontal="center" vertical="center"/>
    </xf>
    <xf numFmtId="176" fontId="2" fillId="0" borderId="0" xfId="3" applyNumberFormat="1" applyFont="1" applyFill="1" applyBorder="1" applyAlignment="1">
      <alignment horizontal="center" vertical="center"/>
    </xf>
    <xf numFmtId="176" fontId="5" fillId="0" borderId="0" xfId="3" applyNumberFormat="1" applyFont="1" applyFill="1" applyBorder="1" applyAlignment="1">
      <alignment horizontal="center" vertical="center"/>
    </xf>
    <xf numFmtId="178" fontId="5" fillId="0" borderId="2" xfId="1" applyNumberFormat="1" applyFont="1" applyBorder="1" applyAlignment="1">
      <alignment horizontal="center" vertical="center"/>
    </xf>
    <xf numFmtId="178" fontId="4" fillId="0" borderId="2" xfId="1" applyNumberFormat="1" applyFont="1" applyBorder="1" applyAlignment="1">
      <alignment horizontal="center" vertical="center"/>
    </xf>
    <xf numFmtId="177" fontId="5" fillId="2" borderId="2" xfId="4" applyNumberFormat="1" applyFont="1" applyFill="1" applyBorder="1" applyAlignment="1" applyProtection="1">
      <alignment horizontal="center" vertical="center" shrinkToFit="1"/>
      <protection locked="0"/>
    </xf>
    <xf numFmtId="177" fontId="5" fillId="0" borderId="2" xfId="3" applyNumberFormat="1" applyFont="1" applyBorder="1" applyAlignment="1">
      <alignment horizontal="center" vertical="center"/>
    </xf>
    <xf numFmtId="177" fontId="4" fillId="2" borderId="2" xfId="4" applyNumberFormat="1" applyFont="1" applyFill="1" applyBorder="1" applyAlignment="1" applyProtection="1">
      <alignment horizontal="center" vertical="center" shrinkToFit="1"/>
      <protection locked="0"/>
    </xf>
    <xf numFmtId="177" fontId="5" fillId="0" borderId="2" xfId="4" applyNumberFormat="1" applyFont="1" applyFill="1" applyBorder="1" applyAlignment="1" applyProtection="1">
      <alignment horizontal="center" vertical="center" shrinkToFit="1"/>
      <protection locked="0"/>
    </xf>
    <xf numFmtId="177" fontId="5" fillId="0" borderId="2" xfId="3" applyNumberFormat="1" applyFont="1" applyFill="1" applyBorder="1" applyAlignment="1">
      <alignment horizontal="center" vertical="center"/>
    </xf>
    <xf numFmtId="177" fontId="2" fillId="0" borderId="2" xfId="4" applyNumberFormat="1" applyFont="1" applyFill="1" applyBorder="1" applyAlignment="1" applyProtection="1">
      <alignment horizontal="center" vertical="center" shrinkToFit="1"/>
      <protection locked="0"/>
    </xf>
    <xf numFmtId="177" fontId="2" fillId="0" borderId="2" xfId="3" applyNumberFormat="1" applyFont="1" applyFill="1" applyBorder="1" applyAlignment="1">
      <alignment horizontal="center" vertical="center"/>
    </xf>
    <xf numFmtId="177" fontId="4" fillId="0" borderId="2" xfId="4" applyNumberFormat="1" applyFont="1" applyFill="1" applyBorder="1" applyAlignment="1" applyProtection="1">
      <alignment horizontal="center" vertical="center" shrinkToFit="1"/>
      <protection locked="0"/>
    </xf>
    <xf numFmtId="177" fontId="4" fillId="0" borderId="2" xfId="3" applyNumberFormat="1" applyFont="1" applyFill="1" applyBorder="1" applyAlignment="1">
      <alignment horizontal="center" vertical="center"/>
    </xf>
    <xf numFmtId="178" fontId="6" fillId="4" borderId="2" xfId="0" applyNumberFormat="1" applyFont="1" applyFill="1" applyBorder="1" applyAlignment="1">
      <alignment vertical="center" wrapText="1"/>
    </xf>
    <xf numFmtId="0" fontId="3" fillId="0" borderId="0" xfId="4" applyFont="1" applyFill="1" applyBorder="1" applyAlignment="1" applyProtection="1">
      <alignment horizontal="center" vertical="top"/>
      <protection locked="0"/>
    </xf>
    <xf numFmtId="178" fontId="3" fillId="0" borderId="0" xfId="4" applyNumberFormat="1" applyFont="1" applyFill="1" applyBorder="1" applyAlignment="1" applyProtection="1">
      <alignment horizontal="center" vertical="top"/>
      <protection locked="0"/>
    </xf>
    <xf numFmtId="0" fontId="4" fillId="0" borderId="1" xfId="4" applyFont="1" applyBorder="1" applyAlignment="1" applyProtection="1">
      <alignment horizontal="left" vertical="center"/>
    </xf>
    <xf numFmtId="0" fontId="0" fillId="0" borderId="1" xfId="4" applyFont="1" applyBorder="1" applyAlignment="1" applyProtection="1">
      <alignment horizontal="center" vertical="center"/>
      <protection locked="0"/>
    </xf>
    <xf numFmtId="178" fontId="6" fillId="0" borderId="1" xfId="4" applyNumberFormat="1" applyFont="1" applyBorder="1" applyAlignment="1" applyProtection="1">
      <alignment horizontal="center" vertical="center"/>
    </xf>
    <xf numFmtId="0" fontId="6" fillId="0" borderId="1" xfId="4" applyFont="1" applyBorder="1" applyAlignment="1" applyProtection="1">
      <alignment horizontal="center" vertical="center"/>
    </xf>
    <xf numFmtId="0" fontId="4" fillId="0" borderId="3" xfId="3" applyFont="1" applyBorder="1" applyAlignment="1" applyProtection="1">
      <alignment horizontal="center" vertical="center" wrapText="1"/>
    </xf>
    <xf numFmtId="0" fontId="4" fillId="0" borderId="4" xfId="3" applyFont="1" applyBorder="1" applyAlignment="1">
      <alignment horizontal="center" vertical="center" wrapText="1"/>
    </xf>
    <xf numFmtId="0" fontId="4" fillId="0" borderId="5" xfId="3" applyFont="1" applyBorder="1" applyAlignment="1">
      <alignment horizontal="center" vertical="center" wrapText="1"/>
    </xf>
    <xf numFmtId="0" fontId="4" fillId="0" borderId="2" xfId="4" applyFont="1" applyBorder="1" applyAlignment="1" applyProtection="1">
      <alignment horizontal="center" vertical="center" wrapText="1" shrinkToFit="1"/>
    </xf>
    <xf numFmtId="0" fontId="4" fillId="0" borderId="2" xfId="4" applyFont="1" applyBorder="1" applyAlignment="1" applyProtection="1">
      <alignment horizontal="center" vertical="center" wrapText="1"/>
    </xf>
    <xf numFmtId="0" fontId="4" fillId="0" borderId="2" xfId="3" applyFont="1" applyBorder="1" applyAlignment="1">
      <alignment horizontal="center" vertical="center" wrapText="1"/>
    </xf>
    <xf numFmtId="178" fontId="4" fillId="0" borderId="2" xfId="4" applyNumberFormat="1" applyFont="1" applyBorder="1" applyAlignment="1" applyProtection="1">
      <alignment horizontal="center" vertical="center" wrapText="1"/>
      <protection hidden="1"/>
    </xf>
    <xf numFmtId="0" fontId="4" fillId="0" borderId="6" xfId="4" applyFont="1" applyBorder="1" applyAlignment="1" applyProtection="1">
      <alignment horizontal="center" vertical="center" wrapText="1"/>
      <protection hidden="1"/>
    </xf>
    <xf numFmtId="0" fontId="4" fillId="0" borderId="7" xfId="4" applyFont="1" applyBorder="1" applyAlignment="1" applyProtection="1">
      <alignment horizontal="center" vertical="center" wrapText="1"/>
      <protection hidden="1"/>
    </xf>
    <xf numFmtId="0" fontId="4" fillId="0" borderId="2" xfId="4" applyFont="1" applyBorder="1" applyAlignment="1" applyProtection="1">
      <alignment horizontal="center" vertical="center" wrapText="1"/>
      <protection hidden="1"/>
    </xf>
    <xf numFmtId="0" fontId="5" fillId="0" borderId="3" xfId="4" applyFont="1" applyBorder="1" applyAlignment="1" applyProtection="1">
      <alignment horizontal="center" vertical="center" shrinkToFit="1"/>
    </xf>
    <xf numFmtId="0" fontId="5" fillId="0" borderId="5" xfId="4" applyFont="1" applyBorder="1" applyAlignment="1" applyProtection="1">
      <alignment horizontal="center" vertical="center" shrinkToFit="1"/>
    </xf>
    <xf numFmtId="178" fontId="6" fillId="4" borderId="2" xfId="0" applyNumberFormat="1" applyFont="1" applyFill="1" applyBorder="1" applyAlignment="1">
      <alignment horizontal="center" vertical="center" wrapText="1"/>
    </xf>
    <xf numFmtId="176" fontId="5" fillId="0" borderId="6" xfId="3" applyNumberFormat="1" applyFont="1" applyFill="1" applyBorder="1" applyAlignment="1">
      <alignment horizontal="center" vertical="center" wrapText="1"/>
    </xf>
    <xf numFmtId="176" fontId="5" fillId="0" borderId="8" xfId="3" applyNumberFormat="1" applyFont="1" applyFill="1" applyBorder="1" applyAlignment="1">
      <alignment horizontal="center" vertical="center" wrapText="1"/>
    </xf>
    <xf numFmtId="176" fontId="5" fillId="0" borderId="7" xfId="3" applyNumberFormat="1" applyFont="1" applyFill="1" applyBorder="1" applyAlignment="1">
      <alignment horizontal="center" vertical="center" wrapText="1"/>
    </xf>
    <xf numFmtId="176" fontId="5" fillId="3" borderId="2" xfId="3" applyNumberFormat="1" applyFont="1" applyFill="1" applyBorder="1" applyAlignment="1">
      <alignment horizontal="center" vertical="center" wrapText="1"/>
    </xf>
    <xf numFmtId="49" fontId="6" fillId="0" borderId="2" xfId="2" applyNumberFormat="1" applyFont="1" applyFill="1" applyBorder="1" applyAlignment="1">
      <alignment vertical="center" wrapText="1"/>
    </xf>
    <xf numFmtId="176" fontId="5" fillId="0" borderId="2" xfId="3" applyNumberFormat="1" applyFont="1" applyFill="1" applyBorder="1" applyAlignment="1">
      <alignment horizontal="center" vertical="center" wrapText="1"/>
    </xf>
    <xf numFmtId="49" fontId="6" fillId="0" borderId="2" xfId="2" applyNumberFormat="1" applyFont="1" applyFill="1" applyBorder="1" applyAlignment="1">
      <alignment horizontal="center" vertical="center" wrapText="1"/>
    </xf>
    <xf numFmtId="178" fontId="4" fillId="0" borderId="0" xfId="3" applyNumberFormat="1" applyFont="1" applyFill="1" applyBorder="1" applyAlignment="1">
      <alignment horizontal="center" vertical="center" wrapText="1"/>
    </xf>
    <xf numFmtId="176" fontId="5" fillId="3" borderId="6" xfId="3" applyNumberFormat="1" applyFont="1" applyFill="1" applyBorder="1" applyAlignment="1">
      <alignment horizontal="center" vertical="center" wrapText="1"/>
    </xf>
    <xf numFmtId="176" fontId="5" fillId="3" borderId="8" xfId="3" applyNumberFormat="1" applyFont="1" applyFill="1" applyBorder="1" applyAlignment="1">
      <alignment horizontal="center" vertical="center" wrapText="1"/>
    </xf>
    <xf numFmtId="176" fontId="5" fillId="3" borderId="7" xfId="3" applyNumberFormat="1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 wrapText="1"/>
    </xf>
    <xf numFmtId="176" fontId="4" fillId="0" borderId="0" xfId="3" applyNumberFormat="1" applyFont="1" applyFill="1" applyBorder="1" applyAlignment="1">
      <alignment horizontal="center" vertical="center" wrapText="1"/>
    </xf>
  </cellXfs>
  <cellStyles count="6">
    <cellStyle name="常规" xfId="0" builtinId="0"/>
    <cellStyle name="常规 2" xfId="2"/>
    <cellStyle name="常规 3" xfId="3"/>
    <cellStyle name="常规_楚雄州2006年度第一批扶贫重点村项目投资计划表(6个村)" xfId="4"/>
    <cellStyle name="千位分隔 2" xfId="5"/>
    <cellStyle name="千位分隔[0] 2" xfId="1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5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4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externalLink" Target="externalLinks/externalLink6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2017.2.21&#26700;&#38754;&#25991;&#20214;\&#20065;&#38215;&#19978;&#25253;2017&#24180;&#33258;&#28982;&#26449;\&#20065;&#38215;&#19978;&#25253;2017&#24180;&#33258;&#28982;&#26449;\2017&#24180;&#33258;&#28982;&#26449;\&#24066;&#32423;&#20462;&#25913;&#25972;&#29702;\&#20840;&#24066;&#20998;&#20065;&#38215;&#27719;&#24635;\2017%20&#32418;&#22681;%20&#30333;&#27877;&#20914;%20&#25972;&#26449;&#25512;&#36827;%2005%20&#22522;&#26412;&#24773;&#20917;&#34920;%2006%20&#24037;&#31243;&#37327;&#28165;&#21333;%2007%20&#25237;&#36164;&#35745;&#21010;&#3492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2017.2.21&#26700;&#38754;&#25991;&#20214;\&#20065;&#38215;&#19978;&#25253;2017&#24180;&#33258;&#28982;&#26449;\&#20065;&#38215;&#19978;&#25253;2017&#24180;&#33258;&#28982;&#26449;\2017&#24180;&#33258;&#28982;&#26449;\&#24066;&#32423;&#20462;&#25913;&#25972;&#29702;\&#20840;&#24066;&#20998;&#20065;&#38215;&#27719;&#24635;\2017%20&#32418;&#22681;%20&#27743;&#35199;&#31632;%20&#25972;&#26449;&#25512;&#36827;%2005%20&#22522;&#26412;&#24773;&#20917;&#34920;%2006%20&#24037;&#31243;&#37327;&#28165;&#21333;%2007%20&#25237;&#36164;&#35745;&#21010;&#3492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2017.2.21&#26700;&#38754;&#25991;&#20214;\&#20065;&#38215;&#19978;&#25253;2017&#24180;&#33258;&#28982;&#26449;\&#20065;&#38215;&#19978;&#25253;2017&#24180;&#33258;&#28982;&#26449;\2017&#24180;&#33258;&#28982;&#26449;\&#24066;&#32423;&#20462;&#25913;&#25972;&#29702;\&#20840;&#24066;&#20998;&#20065;&#38215;&#27719;&#24635;\2017%20&#36798;&#33524;%20&#22612;&#20043;&#33524;%20&#25972;&#26449;&#25512;&#36827;%2005%20&#22522;&#26412;&#24773;&#20917;&#34920;%2006%20&#24037;&#31243;&#37327;&#28165;&#21333;%2007%20&#25237;&#36164;&#35745;&#21010;&#34920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2017.2.21&#26700;&#38754;&#25991;&#20214;\&#20065;&#38215;&#19978;&#25253;2017&#24180;&#33258;&#28982;&#26449;\&#20065;&#38215;&#19978;&#25253;2017&#24180;&#33258;&#28982;&#26449;\2017&#24180;&#33258;&#28982;&#26449;\&#24066;&#32423;&#20462;&#25913;&#25972;&#29702;\&#20840;&#24066;&#20998;&#20065;&#38215;&#27719;&#24635;\2017%20&#21147;&#23784;&#20040;%20&#27827;&#21322;&#22369;%20&#25972;&#26449;&#25512;&#36827;%2005%20&#22522;&#26412;&#24773;&#20917;&#34920;%2006%20&#24037;&#31243;&#37327;&#28165;&#21333;%2007%20&#25237;&#36164;&#35745;&#21010;&#34920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2017.2.21&#26700;&#38754;&#25991;&#20214;\&#20065;&#38215;&#19978;&#25253;2017&#24180;&#33258;&#28982;&#26449;\&#20065;&#38215;&#19978;&#25253;2017&#24180;&#33258;&#28982;&#26449;\2017&#24180;&#33258;&#28982;&#26449;\&#24066;&#32423;&#20462;&#25913;&#25972;&#29702;\&#20840;&#24066;&#20998;&#20065;&#38215;&#27719;&#24635;\2017%20&#23452;&#33576;%20&#32599;&#20040;&#25166;%20&#25972;&#26449;&#25512;&#36827;%2005%20&#22522;&#26412;&#24773;&#20917;&#34920;%2006%20&#24037;&#31243;&#37327;&#28165;&#21333;%2007%20&#25237;&#36164;&#35745;&#21010;&#34920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2017.2.21&#26700;&#38754;&#25991;&#20214;\&#20065;&#38215;&#19978;&#25253;2017&#24180;&#33258;&#28982;&#26449;\&#20065;&#38215;&#19978;&#25253;2017&#24180;&#33258;&#28982;&#26449;\2017&#24180;&#33258;&#28982;&#26449;\&#24066;&#32423;&#20462;&#25913;&#25972;&#29702;\&#20840;&#24066;&#20998;&#20065;&#38215;&#27719;&#24635;\2017%20&#37009;&#22810;&#20040;%20&#33453;&#34121;&#31632;%20&#25972;&#26449;&#25512;&#36827;%2005%20&#22522;&#26412;&#24773;&#20917;&#34920;%2006%20&#24037;&#31243;&#37327;&#28165;&#21333;%2007%20&#25237;&#36164;&#35745;&#21010;&#3492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基本情况表"/>
      <sheetName val="工程量清单"/>
      <sheetName val="投资计划表"/>
    </sheetNames>
    <sheetDataSet>
      <sheetData sheetId="0"/>
      <sheetData sheetId="1">
        <row r="5">
          <cell r="G5">
            <v>300000</v>
          </cell>
          <cell r="H5">
            <v>0</v>
          </cell>
        </row>
      </sheetData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基本情况表"/>
      <sheetName val="工程量清单"/>
      <sheetName val="投资计划表"/>
    </sheetNames>
    <sheetDataSet>
      <sheetData sheetId="0"/>
      <sheetData sheetId="1">
        <row r="5">
          <cell r="H5">
            <v>0</v>
          </cell>
        </row>
      </sheetData>
      <sheetData sheetId="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基本情况表"/>
      <sheetName val="工程量清单"/>
      <sheetName val="投资计划表"/>
    </sheetNames>
    <sheetDataSet>
      <sheetData sheetId="0"/>
      <sheetData sheetId="1">
        <row r="5">
          <cell r="H5">
            <v>0</v>
          </cell>
        </row>
      </sheetData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基本情况表"/>
      <sheetName val="工程量清单"/>
      <sheetName val="投资计划表"/>
    </sheetNames>
    <sheetDataSet>
      <sheetData sheetId="0"/>
      <sheetData sheetId="1">
        <row r="6">
          <cell r="H6">
            <v>0</v>
          </cell>
        </row>
      </sheetData>
      <sheetData sheetId="2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基本情况表"/>
      <sheetName val="工程量清单"/>
      <sheetName val="投资计划表"/>
    </sheetNames>
    <sheetDataSet>
      <sheetData sheetId="0"/>
      <sheetData sheetId="1">
        <row r="6">
          <cell r="H6">
            <v>0</v>
          </cell>
          <cell r="I6">
            <v>700</v>
          </cell>
        </row>
      </sheetData>
      <sheetData sheetId="2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基本情况表"/>
      <sheetName val="工程量清单"/>
      <sheetName val="投资计划表"/>
    </sheetNames>
    <sheetDataSet>
      <sheetData sheetId="0"/>
      <sheetData sheetId="1">
        <row r="6">
          <cell r="H6">
            <v>0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X41"/>
  <sheetViews>
    <sheetView showZeros="0" tabSelected="1" workbookViewId="0">
      <selection activeCell="I24" sqref="I24:L30"/>
    </sheetView>
  </sheetViews>
  <sheetFormatPr defaultColWidth="9" defaultRowHeight="14.25" x14ac:dyDescent="0.15"/>
  <cols>
    <col min="1" max="1" width="4.625" style="5" customWidth="1"/>
    <col min="2" max="2" width="12.625" style="5" customWidth="1"/>
    <col min="3" max="3" width="5.25" style="5" customWidth="1"/>
    <col min="4" max="4" width="6.375" style="5" customWidth="1"/>
    <col min="5" max="5" width="25.875" style="5" customWidth="1"/>
    <col min="6" max="6" width="6.875" style="5" customWidth="1"/>
    <col min="7" max="7" width="7.125" style="5" customWidth="1"/>
    <col min="8" max="8" width="6.875" style="5" customWidth="1"/>
    <col min="9" max="10" width="9" style="5"/>
    <col min="11" max="11" width="6.875" style="6" customWidth="1"/>
    <col min="12" max="12" width="6.75" style="6" customWidth="1"/>
    <col min="13" max="13" width="5.5" style="5" customWidth="1"/>
    <col min="14" max="14" width="6.75" style="5" customWidth="1"/>
    <col min="15" max="15" width="5.75" style="5" customWidth="1"/>
    <col min="16" max="16" width="5.125" style="5" customWidth="1"/>
    <col min="17" max="17" width="8.75" style="7" customWidth="1"/>
    <col min="18" max="18" width="9.625" style="7" customWidth="1"/>
    <col min="19" max="19" width="7.625" style="7" customWidth="1"/>
    <col min="20" max="20" width="9.625" style="7" customWidth="1"/>
    <col min="21" max="21" width="8" style="7" customWidth="1"/>
    <col min="22" max="22" width="9.625" style="7" customWidth="1"/>
    <col min="23" max="16384" width="9" style="5"/>
  </cols>
  <sheetData>
    <row r="1" spans="1:22" ht="20.100000000000001" customHeight="1" x14ac:dyDescent="0.15">
      <c r="A1" s="93" t="s">
        <v>0</v>
      </c>
      <c r="B1" s="93"/>
      <c r="C1" s="93"/>
      <c r="D1" s="93"/>
      <c r="E1" s="93"/>
      <c r="F1" s="93"/>
      <c r="G1" s="93"/>
      <c r="H1" s="93"/>
      <c r="I1" s="93"/>
      <c r="J1" s="93"/>
      <c r="K1" s="94"/>
      <c r="L1" s="94"/>
      <c r="M1" s="93"/>
      <c r="N1" s="93"/>
      <c r="O1" s="93"/>
      <c r="P1" s="93"/>
      <c r="Q1" s="8"/>
      <c r="R1" s="8"/>
      <c r="S1" s="8"/>
      <c r="T1" s="8"/>
      <c r="U1" s="8"/>
      <c r="V1" s="8"/>
    </row>
    <row r="2" spans="1:22" ht="12" customHeight="1" x14ac:dyDescent="0.15">
      <c r="A2" s="95" t="s">
        <v>1</v>
      </c>
      <c r="B2" s="95"/>
      <c r="C2" s="95"/>
      <c r="D2" s="95"/>
      <c r="E2" s="95"/>
      <c r="F2" s="9"/>
      <c r="G2" s="9"/>
      <c r="H2" s="96"/>
      <c r="I2" s="96"/>
      <c r="J2" s="96"/>
      <c r="K2" s="97" t="s">
        <v>2</v>
      </c>
      <c r="L2" s="97"/>
      <c r="M2" s="98"/>
      <c r="N2" s="98"/>
      <c r="O2" s="98"/>
      <c r="P2" s="98"/>
    </row>
    <row r="3" spans="1:22" ht="18" customHeight="1" x14ac:dyDescent="0.15">
      <c r="A3" s="102" t="s">
        <v>3</v>
      </c>
      <c r="B3" s="102" t="s">
        <v>4</v>
      </c>
      <c r="C3" s="103" t="s">
        <v>5</v>
      </c>
      <c r="D3" s="103" t="s">
        <v>6</v>
      </c>
      <c r="E3" s="103" t="s">
        <v>7</v>
      </c>
      <c r="F3" s="104" t="s">
        <v>8</v>
      </c>
      <c r="G3" s="99" t="s">
        <v>9</v>
      </c>
      <c r="H3" s="100"/>
      <c r="I3" s="100"/>
      <c r="J3" s="101"/>
      <c r="K3" s="105" t="s">
        <v>10</v>
      </c>
      <c r="L3" s="105" t="s">
        <v>11</v>
      </c>
      <c r="M3" s="106" t="s">
        <v>12</v>
      </c>
      <c r="N3" s="108" t="s">
        <v>13</v>
      </c>
      <c r="O3" s="108" t="s">
        <v>14</v>
      </c>
      <c r="P3" s="108" t="s">
        <v>15</v>
      </c>
      <c r="Q3" s="71"/>
      <c r="R3" s="71"/>
      <c r="S3" s="71"/>
      <c r="T3" s="71"/>
      <c r="U3" s="71"/>
      <c r="V3" s="71"/>
    </row>
    <row r="4" spans="1:22" ht="42" customHeight="1" x14ac:dyDescent="0.15">
      <c r="A4" s="102"/>
      <c r="B4" s="102"/>
      <c r="C4" s="103"/>
      <c r="D4" s="103"/>
      <c r="E4" s="103"/>
      <c r="F4" s="104"/>
      <c r="G4" s="10" t="s">
        <v>16</v>
      </c>
      <c r="H4" s="11" t="s">
        <v>17</v>
      </c>
      <c r="I4" s="11" t="s">
        <v>18</v>
      </c>
      <c r="J4" s="11" t="s">
        <v>19</v>
      </c>
      <c r="K4" s="105"/>
      <c r="L4" s="105"/>
      <c r="M4" s="107"/>
      <c r="N4" s="108"/>
      <c r="O4" s="108"/>
      <c r="P4" s="108"/>
      <c r="Q4" s="71"/>
      <c r="R4" s="71"/>
      <c r="S4" s="71"/>
      <c r="T4" s="71"/>
      <c r="U4" s="71"/>
      <c r="V4" s="71"/>
    </row>
    <row r="5" spans="1:22" ht="11.1" customHeight="1" x14ac:dyDescent="0.15">
      <c r="A5" s="109" t="s">
        <v>20</v>
      </c>
      <c r="B5" s="110"/>
      <c r="C5" s="12"/>
      <c r="D5" s="12"/>
      <c r="E5" s="12"/>
      <c r="F5" s="13">
        <f t="shared" ref="F5:J5" si="0">SUM(F6,F19)</f>
        <v>501.75</v>
      </c>
      <c r="G5" s="13">
        <f t="shared" si="0"/>
        <v>0</v>
      </c>
      <c r="H5" s="13">
        <f t="shared" si="0"/>
        <v>210</v>
      </c>
      <c r="I5" s="13">
        <f t="shared" si="0"/>
        <v>70</v>
      </c>
      <c r="J5" s="13">
        <f t="shared" si="0"/>
        <v>221.75</v>
      </c>
      <c r="K5" s="81">
        <f>SUM(红墙白泥冲:邑多么芭蕉箐!K5:K5)</f>
        <v>175</v>
      </c>
      <c r="L5" s="81">
        <f>SUM(红墙白泥冲:邑多么芭蕉箐!L5:L5)</f>
        <v>657</v>
      </c>
      <c r="M5" s="50"/>
      <c r="N5" s="50"/>
      <c r="O5" s="50"/>
      <c r="P5" s="50"/>
      <c r="Q5" s="120" t="s">
        <v>21</v>
      </c>
      <c r="R5" s="115" t="s">
        <v>22</v>
      </c>
      <c r="S5" s="112" t="s">
        <v>23</v>
      </c>
      <c r="T5" s="115" t="s">
        <v>24</v>
      </c>
      <c r="U5" s="117" t="s">
        <v>25</v>
      </c>
      <c r="V5" s="117" t="s">
        <v>26</v>
      </c>
    </row>
    <row r="6" spans="1:22" s="1" customFormat="1" ht="11.1" customHeight="1" x14ac:dyDescent="0.15">
      <c r="A6" s="14" t="s">
        <v>27</v>
      </c>
      <c r="B6" s="14" t="s">
        <v>28</v>
      </c>
      <c r="C6" s="15"/>
      <c r="D6" s="15"/>
      <c r="E6" s="16"/>
      <c r="F6" s="13">
        <f t="shared" ref="F6:J6" si="1">SUM(F9)</f>
        <v>216.74999999999997</v>
      </c>
      <c r="G6" s="13">
        <f t="shared" si="1"/>
        <v>0</v>
      </c>
      <c r="H6" s="13">
        <f t="shared" si="1"/>
        <v>210</v>
      </c>
      <c r="I6" s="13">
        <f t="shared" si="1"/>
        <v>0</v>
      </c>
      <c r="J6" s="13">
        <f t="shared" si="1"/>
        <v>6.7499999999999964</v>
      </c>
      <c r="K6" s="81">
        <f>SUM(红墙白泥冲:邑多么芭蕉箐!K6:K6)</f>
        <v>175</v>
      </c>
      <c r="L6" s="81">
        <f>SUM(红墙白泥冲:邑多么芭蕉箐!L6:L6)</f>
        <v>657</v>
      </c>
      <c r="M6" s="51"/>
      <c r="N6" s="51"/>
      <c r="O6" s="51"/>
      <c r="P6" s="52"/>
      <c r="Q6" s="121"/>
      <c r="R6" s="115"/>
      <c r="S6" s="113"/>
      <c r="T6" s="115"/>
      <c r="U6" s="117"/>
      <c r="V6" s="117"/>
    </row>
    <row r="7" spans="1:22" ht="11.1" customHeight="1" x14ac:dyDescent="0.15">
      <c r="A7" s="17" t="s">
        <v>29</v>
      </c>
      <c r="B7" s="17" t="s">
        <v>30</v>
      </c>
      <c r="C7" s="10"/>
      <c r="D7" s="10"/>
      <c r="E7" s="12"/>
      <c r="F7" s="18">
        <f>SUM(红墙白泥冲:邑多么芭蕉箐!F7:F7)</f>
        <v>216.74999999999997</v>
      </c>
      <c r="G7" s="18">
        <f>SUM(红墙白泥冲:邑多么芭蕉箐!G7:G7)</f>
        <v>0</v>
      </c>
      <c r="H7" s="18">
        <f>SUM(红墙白泥冲:邑多么芭蕉箐!H7:H7)</f>
        <v>210</v>
      </c>
      <c r="I7" s="18">
        <f>SUM(红墙白泥冲:邑多么芭蕉箐!I7:I7)</f>
        <v>0</v>
      </c>
      <c r="J7" s="18">
        <f>SUM(红墙白泥冲:邑多么芭蕉箐!J7:J7)</f>
        <v>6.7499999999999964</v>
      </c>
      <c r="K7" s="82">
        <f>SUM(红墙白泥冲:邑多么芭蕉箐!K7:K7)</f>
        <v>175</v>
      </c>
      <c r="L7" s="82">
        <f>SUM(红墙白泥冲:邑多么芭蕉箐!L7:L7)</f>
        <v>657</v>
      </c>
      <c r="M7" s="54"/>
      <c r="N7" s="54"/>
      <c r="O7" s="54"/>
      <c r="P7" s="54"/>
      <c r="Q7" s="121"/>
      <c r="R7" s="115"/>
      <c r="S7" s="113"/>
      <c r="T7" s="115"/>
      <c r="U7" s="117"/>
      <c r="V7" s="117"/>
    </row>
    <row r="8" spans="1:22" ht="11.1" customHeight="1" x14ac:dyDescent="0.15">
      <c r="A8" s="17" t="s">
        <v>31</v>
      </c>
      <c r="B8" s="17" t="s">
        <v>32</v>
      </c>
      <c r="C8" s="10"/>
      <c r="D8" s="10"/>
      <c r="E8" s="12"/>
      <c r="F8" s="18">
        <f>SUM(红墙白泥冲:邑多么芭蕉箐!F8:F8)</f>
        <v>0</v>
      </c>
      <c r="G8" s="19"/>
      <c r="H8" s="19"/>
      <c r="I8" s="19"/>
      <c r="J8" s="19"/>
      <c r="K8" s="53"/>
      <c r="L8" s="53"/>
      <c r="M8" s="54"/>
      <c r="N8" s="54"/>
      <c r="O8" s="54"/>
      <c r="P8" s="54"/>
      <c r="Q8" s="122"/>
      <c r="R8" s="115"/>
      <c r="S8" s="114"/>
      <c r="T8" s="115"/>
      <c r="U8" s="117"/>
      <c r="V8" s="117"/>
    </row>
    <row r="9" spans="1:22" ht="36.950000000000003" customHeight="1" x14ac:dyDescent="0.15">
      <c r="A9" s="17" t="s">
        <v>33</v>
      </c>
      <c r="B9" s="17" t="s">
        <v>34</v>
      </c>
      <c r="C9" s="10" t="s">
        <v>35</v>
      </c>
      <c r="D9" s="10" t="s">
        <v>36</v>
      </c>
      <c r="E9" s="12" t="s">
        <v>37</v>
      </c>
      <c r="F9" s="18">
        <f>SUM(红墙白泥冲:邑多么芭蕉箐!F9:F9)</f>
        <v>216.74999999999997</v>
      </c>
      <c r="G9" s="18">
        <f>SUM(红墙白泥冲:邑多么芭蕉箐!G9:G9)</f>
        <v>0</v>
      </c>
      <c r="H9" s="18">
        <f>SUM(红墙白泥冲:邑多么芭蕉箐!H9:H9)</f>
        <v>210</v>
      </c>
      <c r="I9" s="18">
        <f>SUM(红墙白泥冲:邑多么芭蕉箐!I9:I9)</f>
        <v>0</v>
      </c>
      <c r="J9" s="18">
        <f>SUM(红墙白泥冲:邑多么芭蕉箐!J9:J9)</f>
        <v>6.7499999999999964</v>
      </c>
      <c r="K9" s="82">
        <f>SUM(红墙白泥冲:邑多么芭蕉箐!K9:K9)</f>
        <v>175</v>
      </c>
      <c r="L9" s="82">
        <f>SUM(红墙白泥冲:邑多么芭蕉箐!L9:L9)</f>
        <v>657</v>
      </c>
      <c r="M9" s="18">
        <f>SUM(红墙白泥冲:邑多么芭蕉箐!M9:M9)</f>
        <v>0</v>
      </c>
      <c r="N9" s="18">
        <f>SUM(红墙白泥冲:邑多么芭蕉箐!N9:N9)</f>
        <v>0</v>
      </c>
      <c r="O9" s="18">
        <f>SUM(红墙白泥冲:邑多么芭蕉箐!O9:O9)</f>
        <v>0</v>
      </c>
      <c r="P9" s="18">
        <f>SUM(红墙白泥冲:邑多么芭蕉箐!P9:P9)</f>
        <v>0</v>
      </c>
      <c r="Q9" s="18">
        <f>SUM(红墙白泥冲:邑多么芭蕉箐!Q9:Q9)</f>
        <v>216.74999999999997</v>
      </c>
      <c r="R9" s="18">
        <f>SUM(红墙白泥冲:邑多么芭蕉箐!R9:R9)</f>
        <v>3625</v>
      </c>
      <c r="S9" s="18"/>
      <c r="T9" s="18">
        <f>SUM(红墙白泥冲:邑多么芭蕉箐!T9:T9)</f>
        <v>6880</v>
      </c>
      <c r="U9" s="18">
        <f>SUM(红墙白泥冲:邑多么芭蕉箐!U9:U9)</f>
        <v>1850</v>
      </c>
      <c r="V9" s="18">
        <f>SUM(红墙白泥冲:邑多么芭蕉箐!V9:V9)</f>
        <v>5030</v>
      </c>
    </row>
    <row r="10" spans="1:22" ht="11.1" customHeight="1" x14ac:dyDescent="0.15">
      <c r="A10" s="17" t="s">
        <v>38</v>
      </c>
      <c r="B10" s="17" t="s">
        <v>39</v>
      </c>
      <c r="C10" s="10"/>
      <c r="D10" s="10"/>
      <c r="E10" s="20"/>
      <c r="F10" s="18"/>
      <c r="G10" s="21"/>
      <c r="H10" s="22"/>
      <c r="I10" s="55"/>
      <c r="J10" s="55"/>
      <c r="K10" s="56"/>
      <c r="L10" s="56"/>
      <c r="M10" s="57"/>
      <c r="N10" s="57"/>
      <c r="O10" s="57"/>
      <c r="P10" s="58"/>
      <c r="Q10" s="117" t="s">
        <v>40</v>
      </c>
      <c r="R10" s="117" t="s">
        <v>41</v>
      </c>
      <c r="S10" s="112"/>
      <c r="T10" s="116"/>
      <c r="U10" s="118"/>
      <c r="V10" s="118"/>
    </row>
    <row r="11" spans="1:22" ht="11.1" customHeight="1" x14ac:dyDescent="0.15">
      <c r="A11" s="17" t="s">
        <v>42</v>
      </c>
      <c r="B11" s="17" t="s">
        <v>43</v>
      </c>
      <c r="C11" s="23"/>
      <c r="D11" s="23"/>
      <c r="E11" s="24"/>
      <c r="F11" s="18"/>
      <c r="G11" s="21"/>
      <c r="H11" s="21"/>
      <c r="I11" s="21"/>
      <c r="J11" s="21"/>
      <c r="K11" s="56"/>
      <c r="L11" s="56"/>
      <c r="M11" s="57"/>
      <c r="N11" s="57"/>
      <c r="O11" s="57"/>
      <c r="P11" s="58"/>
      <c r="Q11" s="117"/>
      <c r="R11" s="117"/>
      <c r="S11" s="113"/>
      <c r="T11" s="116"/>
      <c r="U11" s="118"/>
      <c r="V11" s="118"/>
    </row>
    <row r="12" spans="1:22" ht="11.1" customHeight="1" x14ac:dyDescent="0.15">
      <c r="A12" s="17" t="s">
        <v>44</v>
      </c>
      <c r="B12" s="17" t="s">
        <v>45</v>
      </c>
      <c r="C12" s="23"/>
      <c r="D12" s="23"/>
      <c r="E12" s="20"/>
      <c r="F12" s="18"/>
      <c r="G12" s="25"/>
      <c r="H12" s="25"/>
      <c r="I12" s="25"/>
      <c r="J12" s="25"/>
      <c r="K12" s="56"/>
      <c r="L12" s="56"/>
      <c r="M12" s="57"/>
      <c r="N12" s="57"/>
      <c r="O12" s="57"/>
      <c r="P12" s="58"/>
      <c r="Q12" s="117"/>
      <c r="R12" s="117"/>
      <c r="S12" s="113"/>
      <c r="T12" s="116"/>
      <c r="U12" s="118"/>
      <c r="V12" s="118"/>
    </row>
    <row r="13" spans="1:22" ht="11.1" customHeight="1" x14ac:dyDescent="0.15">
      <c r="A13" s="17" t="s">
        <v>31</v>
      </c>
      <c r="B13" s="17" t="s">
        <v>46</v>
      </c>
      <c r="C13" s="10"/>
      <c r="D13" s="10"/>
      <c r="E13" s="20"/>
      <c r="F13" s="18"/>
      <c r="G13" s="21"/>
      <c r="H13" s="25"/>
      <c r="I13" s="21"/>
      <c r="J13" s="55"/>
      <c r="K13" s="56"/>
      <c r="L13" s="56"/>
      <c r="M13" s="57"/>
      <c r="N13" s="57"/>
      <c r="O13" s="57"/>
      <c r="P13" s="58"/>
      <c r="Q13" s="117"/>
      <c r="R13" s="117"/>
      <c r="S13" s="114"/>
      <c r="T13" s="116"/>
      <c r="U13" s="118"/>
      <c r="V13" s="118"/>
    </row>
    <row r="14" spans="1:22" ht="11.1" customHeight="1" x14ac:dyDescent="0.15">
      <c r="A14" s="17" t="s">
        <v>33</v>
      </c>
      <c r="B14" s="17" t="s">
        <v>47</v>
      </c>
      <c r="C14" s="10"/>
      <c r="D14" s="10"/>
      <c r="E14" s="20"/>
      <c r="F14" s="18"/>
      <c r="G14" s="25"/>
      <c r="H14" s="21"/>
      <c r="I14" s="21"/>
      <c r="J14" s="21"/>
      <c r="K14" s="56"/>
      <c r="L14" s="56"/>
      <c r="M14" s="57"/>
      <c r="N14" s="57"/>
      <c r="O14" s="57"/>
      <c r="P14" s="58"/>
      <c r="Q14" s="18">
        <f>SUM(红墙白泥冲:邑多么芭蕉箐!Q14:Q14)</f>
        <v>140.80000000000001</v>
      </c>
      <c r="R14" s="72">
        <v>340</v>
      </c>
      <c r="S14" s="72"/>
      <c r="T14" s="74"/>
      <c r="U14" s="72"/>
      <c r="V14" s="72"/>
    </row>
    <row r="15" spans="1:22" ht="11.1" customHeight="1" x14ac:dyDescent="0.15">
      <c r="A15" s="17" t="s">
        <v>48</v>
      </c>
      <c r="B15" s="17" t="s">
        <v>49</v>
      </c>
      <c r="C15" s="23"/>
      <c r="D15" s="23"/>
      <c r="E15" s="20"/>
      <c r="F15" s="18"/>
      <c r="G15" s="25"/>
      <c r="H15" s="25"/>
      <c r="I15" s="25"/>
      <c r="J15" s="25"/>
      <c r="K15" s="56"/>
      <c r="L15" s="56"/>
      <c r="M15" s="57"/>
      <c r="N15" s="57"/>
      <c r="O15" s="57"/>
      <c r="P15" s="58"/>
      <c r="Q15" s="76"/>
      <c r="R15" s="76"/>
      <c r="S15" s="76"/>
      <c r="T15" s="76"/>
      <c r="U15" s="76"/>
      <c r="V15" s="76"/>
    </row>
    <row r="16" spans="1:22" ht="11.1" customHeight="1" x14ac:dyDescent="0.15">
      <c r="A16" s="17" t="s">
        <v>50</v>
      </c>
      <c r="B16" s="17" t="s">
        <v>51</v>
      </c>
      <c r="C16" s="10"/>
      <c r="D16" s="10"/>
      <c r="E16" s="20"/>
      <c r="F16" s="18"/>
      <c r="G16" s="21"/>
      <c r="H16" s="21"/>
      <c r="I16" s="21"/>
      <c r="J16" s="21"/>
      <c r="K16" s="56"/>
      <c r="L16" s="56"/>
      <c r="M16" s="57"/>
      <c r="N16" s="57"/>
      <c r="O16" s="57"/>
      <c r="P16" s="58"/>
      <c r="Q16" s="76"/>
      <c r="R16" s="76"/>
      <c r="S16" s="76"/>
      <c r="T16" s="76"/>
      <c r="U16" s="76"/>
      <c r="V16" s="76"/>
    </row>
    <row r="17" spans="1:24" ht="11.1" customHeight="1" x14ac:dyDescent="0.15">
      <c r="A17" s="17" t="s">
        <v>52</v>
      </c>
      <c r="B17" s="17" t="s">
        <v>53</v>
      </c>
      <c r="C17" s="26"/>
      <c r="D17" s="26"/>
      <c r="E17" s="27"/>
      <c r="F17" s="18"/>
      <c r="G17" s="21"/>
      <c r="H17" s="21"/>
      <c r="I17" s="21"/>
      <c r="J17" s="21"/>
      <c r="K17" s="56"/>
      <c r="L17" s="56"/>
      <c r="M17" s="57"/>
      <c r="N17" s="57"/>
      <c r="O17" s="57"/>
      <c r="P17" s="58"/>
      <c r="Q17" s="76"/>
      <c r="R17" s="76"/>
      <c r="S17" s="76"/>
      <c r="T17" s="76"/>
      <c r="U17" s="76"/>
      <c r="V17" s="76"/>
    </row>
    <row r="18" spans="1:24" ht="11.1" customHeight="1" x14ac:dyDescent="0.15">
      <c r="A18" s="17" t="s">
        <v>54</v>
      </c>
      <c r="B18" s="17" t="s">
        <v>55</v>
      </c>
      <c r="C18" s="26"/>
      <c r="D18" s="26"/>
      <c r="E18" s="27"/>
      <c r="F18" s="18"/>
      <c r="G18" s="21"/>
      <c r="H18" s="21"/>
      <c r="I18" s="21"/>
      <c r="J18" s="21"/>
      <c r="K18" s="56"/>
      <c r="L18" s="56"/>
      <c r="M18" s="57"/>
      <c r="N18" s="57"/>
      <c r="O18" s="57"/>
      <c r="P18" s="58"/>
      <c r="Q18" s="111" t="s">
        <v>56</v>
      </c>
      <c r="R18" s="111"/>
      <c r="S18" s="111"/>
      <c r="T18" s="111"/>
      <c r="U18" s="111"/>
      <c r="V18" s="111"/>
      <c r="W18" s="119" t="s">
        <v>57</v>
      </c>
      <c r="X18" s="119" t="s">
        <v>58</v>
      </c>
    </row>
    <row r="19" spans="1:24" s="2" customFormat="1" ht="11.1" customHeight="1" x14ac:dyDescent="0.15">
      <c r="A19" s="28" t="s">
        <v>59</v>
      </c>
      <c r="B19" s="28" t="s">
        <v>60</v>
      </c>
      <c r="C19" s="29"/>
      <c r="D19" s="29"/>
      <c r="E19" s="30"/>
      <c r="F19" s="31">
        <f t="shared" ref="F19:L19" si="2">SUM(F20:F22)</f>
        <v>285</v>
      </c>
      <c r="G19" s="31">
        <f t="shared" si="2"/>
        <v>0</v>
      </c>
      <c r="H19" s="31">
        <f t="shared" si="2"/>
        <v>0</v>
      </c>
      <c r="I19" s="31">
        <f t="shared" si="2"/>
        <v>70</v>
      </c>
      <c r="J19" s="31">
        <f t="shared" si="2"/>
        <v>215</v>
      </c>
      <c r="K19" s="59">
        <f t="shared" si="2"/>
        <v>19</v>
      </c>
      <c r="L19" s="59">
        <f t="shared" si="2"/>
        <v>76</v>
      </c>
      <c r="M19" s="60"/>
      <c r="N19" s="60"/>
      <c r="O19" s="60"/>
      <c r="P19" s="61"/>
      <c r="Q19" s="111" t="s">
        <v>61</v>
      </c>
      <c r="R19" s="111"/>
      <c r="S19" s="111" t="s">
        <v>62</v>
      </c>
      <c r="T19" s="111"/>
      <c r="U19" s="111" t="s">
        <v>63</v>
      </c>
      <c r="V19" s="111"/>
      <c r="W19" s="119"/>
      <c r="X19" s="119"/>
    </row>
    <row r="20" spans="1:24" s="3" customFormat="1" ht="11.1" customHeight="1" x14ac:dyDescent="0.15">
      <c r="A20" s="32" t="s">
        <v>29</v>
      </c>
      <c r="B20" s="32" t="s">
        <v>64</v>
      </c>
      <c r="C20" s="33"/>
      <c r="D20" s="34"/>
      <c r="E20" s="35"/>
      <c r="F20" s="36"/>
      <c r="G20" s="37"/>
      <c r="H20" s="37"/>
      <c r="I20" s="37"/>
      <c r="J20" s="37"/>
      <c r="K20" s="62"/>
      <c r="L20" s="62"/>
      <c r="M20" s="60"/>
      <c r="N20" s="60"/>
      <c r="O20" s="60"/>
      <c r="P20" s="61"/>
      <c r="Q20" s="92" t="s">
        <v>65</v>
      </c>
      <c r="R20" s="92" t="s">
        <v>66</v>
      </c>
      <c r="S20" s="92" t="s">
        <v>65</v>
      </c>
      <c r="T20" s="92" t="s">
        <v>66</v>
      </c>
      <c r="U20" s="92" t="s">
        <v>65</v>
      </c>
      <c r="V20" s="92" t="s">
        <v>66</v>
      </c>
      <c r="W20" s="119"/>
      <c r="X20" s="119"/>
    </row>
    <row r="21" spans="1:24" s="4" customFormat="1" ht="11.1" customHeight="1" x14ac:dyDescent="0.15">
      <c r="A21" s="38" t="s">
        <v>38</v>
      </c>
      <c r="B21" s="39" t="s">
        <v>67</v>
      </c>
      <c r="C21" s="33" t="str">
        <f>C9</f>
        <v>新建</v>
      </c>
      <c r="D21" s="33" t="str">
        <f>D9</f>
        <v>东华镇</v>
      </c>
      <c r="E21" s="35" t="str">
        <f>"实施农村危房改造"&amp;X21&amp;"户"</f>
        <v>实施农村危房改造19户</v>
      </c>
      <c r="F21" s="36">
        <f>X21*15</f>
        <v>285</v>
      </c>
      <c r="G21" s="37"/>
      <c r="H21" s="37"/>
      <c r="I21" s="37">
        <f>(S21+U21)*2+(T21+V21)*6</f>
        <v>70</v>
      </c>
      <c r="J21" s="37">
        <f>F21-I21</f>
        <v>215</v>
      </c>
      <c r="K21" s="62">
        <f>X21</f>
        <v>19</v>
      </c>
      <c r="L21" s="62">
        <f>X21*4</f>
        <v>76</v>
      </c>
      <c r="M21" s="63"/>
      <c r="N21" s="63"/>
      <c r="O21" s="63"/>
      <c r="P21" s="64"/>
      <c r="Q21" s="82">
        <f>SUM(红墙白泥冲:邑多么芭蕉箐!Q21:Q21)</f>
        <v>3</v>
      </c>
      <c r="R21" s="82">
        <f>SUM(红墙白泥冲:邑多么芭蕉箐!R21:R21)</f>
        <v>2</v>
      </c>
      <c r="S21" s="82">
        <f>SUM(红墙白泥冲:邑多么芭蕉箐!S21:S21)</f>
        <v>10</v>
      </c>
      <c r="T21" s="82">
        <f>SUM(红墙白泥冲:邑多么芭蕉箐!T21:T21)</f>
        <v>7</v>
      </c>
      <c r="U21" s="82">
        <f>SUM(红墙白泥冲:邑多么芭蕉箐!U21:U21)</f>
        <v>1</v>
      </c>
      <c r="V21" s="82">
        <f>SUM(红墙白泥冲:邑多么芭蕉箐!V21:V21)</f>
        <v>1</v>
      </c>
      <c r="W21" s="82">
        <f>SUM(红墙白泥冲:邑多么芭蕉箐!W21:W21)</f>
        <v>24</v>
      </c>
      <c r="X21" s="82">
        <f>SUM(红墙白泥冲:邑多么芭蕉箐!X21:X21)</f>
        <v>19</v>
      </c>
    </row>
    <row r="22" spans="1:24" s="3" customFormat="1" ht="11.1" customHeight="1" x14ac:dyDescent="0.15">
      <c r="A22" s="32" t="s">
        <v>42</v>
      </c>
      <c r="B22" s="32" t="s">
        <v>68</v>
      </c>
      <c r="C22" s="40"/>
      <c r="D22" s="40"/>
      <c r="E22" s="41"/>
      <c r="F22" s="42"/>
      <c r="G22" s="21"/>
      <c r="H22" s="21"/>
      <c r="I22" s="21"/>
      <c r="J22" s="21"/>
      <c r="K22" s="65"/>
      <c r="L22" s="65"/>
      <c r="M22" s="66"/>
      <c r="N22" s="66"/>
      <c r="O22" s="66"/>
      <c r="P22" s="67"/>
      <c r="Q22" s="76"/>
      <c r="R22" s="76"/>
      <c r="S22" s="76"/>
      <c r="T22" s="76"/>
      <c r="U22" s="76"/>
      <c r="V22" s="76"/>
    </row>
    <row r="23" spans="1:24" ht="11.1" customHeight="1" x14ac:dyDescent="0.15">
      <c r="A23" s="14" t="s">
        <v>69</v>
      </c>
      <c r="B23" s="14" t="s">
        <v>70</v>
      </c>
      <c r="C23" s="10"/>
      <c r="D23" s="10"/>
      <c r="E23" s="12"/>
      <c r="F23" s="13"/>
      <c r="G23" s="13"/>
      <c r="H23" s="13"/>
      <c r="I23" s="13"/>
      <c r="J23" s="13"/>
      <c r="K23" s="53"/>
      <c r="L23" s="53"/>
      <c r="M23" s="57"/>
      <c r="N23" s="57"/>
      <c r="O23" s="57"/>
      <c r="P23" s="58"/>
      <c r="Q23" s="76"/>
      <c r="R23" s="76"/>
      <c r="S23" s="76"/>
      <c r="T23" s="76"/>
      <c r="U23" s="76"/>
      <c r="V23" s="76"/>
    </row>
    <row r="24" spans="1:24" ht="11.1" customHeight="1" x14ac:dyDescent="0.15">
      <c r="A24" s="17" t="s">
        <v>29</v>
      </c>
      <c r="B24" s="17" t="s">
        <v>71</v>
      </c>
      <c r="C24" s="10"/>
      <c r="D24" s="10"/>
      <c r="E24" s="12"/>
      <c r="F24" s="18"/>
      <c r="G24" s="19"/>
      <c r="H24" s="19"/>
      <c r="I24" s="19"/>
      <c r="J24" s="19"/>
      <c r="K24" s="53"/>
      <c r="L24" s="53"/>
      <c r="M24" s="57"/>
      <c r="N24" s="57"/>
      <c r="O24" s="57"/>
      <c r="P24" s="58"/>
      <c r="Q24" s="76"/>
      <c r="R24" s="76"/>
      <c r="S24" s="76"/>
      <c r="T24" s="76"/>
      <c r="U24" s="76"/>
      <c r="V24" s="76"/>
    </row>
    <row r="25" spans="1:24" ht="11.1" customHeight="1" x14ac:dyDescent="0.15">
      <c r="A25" s="17" t="s">
        <v>38</v>
      </c>
      <c r="B25" s="17" t="s">
        <v>72</v>
      </c>
      <c r="C25" s="23"/>
      <c r="D25" s="23"/>
      <c r="E25" s="12"/>
      <c r="F25" s="18"/>
      <c r="G25" s="19"/>
      <c r="H25" s="19"/>
      <c r="I25" s="19"/>
      <c r="J25" s="19"/>
      <c r="K25" s="53"/>
      <c r="L25" s="53"/>
      <c r="M25" s="57"/>
      <c r="N25" s="57"/>
      <c r="O25" s="57"/>
      <c r="P25" s="58"/>
      <c r="Q25" s="76"/>
      <c r="R25" s="76"/>
      <c r="S25" s="76"/>
      <c r="T25" s="76"/>
      <c r="U25" s="76"/>
      <c r="V25" s="76"/>
    </row>
    <row r="26" spans="1:24" ht="11.1" customHeight="1" x14ac:dyDescent="0.15">
      <c r="A26" s="17" t="s">
        <v>42</v>
      </c>
      <c r="B26" s="17" t="s">
        <v>73</v>
      </c>
      <c r="C26" s="10"/>
      <c r="D26" s="10"/>
      <c r="E26" s="12"/>
      <c r="F26" s="18"/>
      <c r="G26" s="21"/>
      <c r="H26" s="22"/>
      <c r="I26" s="55"/>
      <c r="J26" s="55"/>
      <c r="K26" s="56"/>
      <c r="L26" s="56"/>
      <c r="M26" s="57"/>
      <c r="N26" s="57"/>
      <c r="O26" s="57"/>
      <c r="P26" s="58"/>
      <c r="Q26" s="76"/>
      <c r="R26" s="76"/>
      <c r="S26" s="76"/>
      <c r="T26" s="76"/>
      <c r="U26" s="76"/>
      <c r="V26" s="76"/>
    </row>
    <row r="27" spans="1:24" ht="11.1" customHeight="1" x14ac:dyDescent="0.15">
      <c r="A27" s="17" t="s">
        <v>44</v>
      </c>
      <c r="B27" s="17" t="s">
        <v>74</v>
      </c>
      <c r="C27" s="10"/>
      <c r="D27" s="10"/>
      <c r="E27" s="43"/>
      <c r="F27" s="18"/>
      <c r="G27" s="21"/>
      <c r="H27" s="22"/>
      <c r="I27" s="55"/>
      <c r="J27" s="55"/>
      <c r="K27" s="56"/>
      <c r="L27" s="56"/>
      <c r="M27" s="57"/>
      <c r="N27" s="57"/>
      <c r="O27" s="57"/>
      <c r="P27" s="58"/>
      <c r="Q27" s="76"/>
      <c r="R27" s="76"/>
      <c r="S27" s="76"/>
      <c r="T27" s="76"/>
      <c r="U27" s="76"/>
      <c r="V27" s="76"/>
    </row>
    <row r="28" spans="1:24" ht="11.1" customHeight="1" x14ac:dyDescent="0.15">
      <c r="A28" s="17" t="s">
        <v>54</v>
      </c>
      <c r="B28" s="17" t="s">
        <v>75</v>
      </c>
      <c r="C28" s="26"/>
      <c r="D28" s="26"/>
      <c r="E28" s="27"/>
      <c r="F28" s="18"/>
      <c r="G28" s="25"/>
      <c r="H28" s="25"/>
      <c r="I28" s="25"/>
      <c r="J28" s="25"/>
      <c r="K28" s="56"/>
      <c r="L28" s="56"/>
      <c r="M28" s="57"/>
      <c r="N28" s="57"/>
      <c r="O28" s="57"/>
      <c r="P28" s="58"/>
      <c r="Q28" s="76"/>
      <c r="R28" s="76"/>
      <c r="S28" s="76"/>
      <c r="T28" s="76"/>
      <c r="U28" s="76"/>
      <c r="V28" s="76"/>
    </row>
    <row r="29" spans="1:24" ht="11.1" customHeight="1" x14ac:dyDescent="0.15">
      <c r="A29" s="14" t="s">
        <v>76</v>
      </c>
      <c r="B29" s="14" t="s">
        <v>77</v>
      </c>
      <c r="C29" s="10"/>
      <c r="D29" s="10"/>
      <c r="E29" s="12"/>
      <c r="F29" s="18"/>
      <c r="G29" s="19"/>
      <c r="H29" s="19"/>
      <c r="I29" s="19"/>
      <c r="J29" s="19"/>
      <c r="K29" s="56"/>
      <c r="L29" s="56"/>
      <c r="M29" s="57"/>
      <c r="N29" s="57"/>
      <c r="O29" s="57"/>
      <c r="P29" s="58"/>
      <c r="Q29" s="76"/>
      <c r="R29" s="76"/>
      <c r="S29" s="76"/>
      <c r="T29" s="76"/>
      <c r="U29" s="76"/>
      <c r="V29" s="76"/>
    </row>
    <row r="30" spans="1:24" ht="11.1" customHeight="1" x14ac:dyDescent="0.15">
      <c r="A30" s="17" t="s">
        <v>29</v>
      </c>
      <c r="B30" s="17" t="s">
        <v>78</v>
      </c>
      <c r="C30" s="10"/>
      <c r="D30" s="10"/>
      <c r="E30" s="12"/>
      <c r="F30" s="18"/>
      <c r="G30" s="19"/>
      <c r="H30" s="19"/>
      <c r="I30" s="19"/>
      <c r="J30" s="19"/>
      <c r="K30" s="56"/>
      <c r="L30" s="56"/>
      <c r="M30" s="57"/>
      <c r="N30" s="57"/>
      <c r="O30" s="57"/>
      <c r="P30" s="58"/>
      <c r="Q30" s="76"/>
      <c r="R30" s="76"/>
      <c r="S30" s="76"/>
      <c r="T30" s="76"/>
      <c r="U30" s="76"/>
      <c r="V30" s="76"/>
    </row>
    <row r="31" spans="1:24" ht="11.1" customHeight="1" x14ac:dyDescent="0.15">
      <c r="A31" s="17" t="s">
        <v>38</v>
      </c>
      <c r="B31" s="17" t="s">
        <v>77</v>
      </c>
      <c r="C31" s="10"/>
      <c r="D31" s="10"/>
      <c r="E31" s="44"/>
      <c r="F31" s="18"/>
      <c r="G31" s="21"/>
      <c r="H31" s="21"/>
      <c r="I31" s="21"/>
      <c r="J31" s="21"/>
      <c r="K31" s="56"/>
      <c r="L31" s="56"/>
      <c r="M31" s="57"/>
      <c r="N31" s="57"/>
      <c r="O31" s="57"/>
      <c r="P31" s="58"/>
      <c r="Q31" s="76"/>
      <c r="R31" s="76"/>
      <c r="S31" s="76"/>
      <c r="T31" s="76"/>
      <c r="U31" s="76"/>
      <c r="V31" s="76"/>
    </row>
    <row r="32" spans="1:24" ht="11.1" customHeight="1" x14ac:dyDescent="0.15">
      <c r="A32" s="17" t="s">
        <v>42</v>
      </c>
      <c r="B32" s="17" t="s">
        <v>75</v>
      </c>
      <c r="C32" s="26"/>
      <c r="D32" s="26"/>
      <c r="E32" s="27"/>
      <c r="F32" s="13"/>
      <c r="G32" s="45"/>
      <c r="H32" s="45"/>
      <c r="I32" s="45"/>
      <c r="J32" s="45"/>
      <c r="K32" s="56"/>
      <c r="L32" s="56"/>
      <c r="M32" s="57"/>
      <c r="N32" s="57"/>
      <c r="O32" s="57"/>
      <c r="P32" s="58"/>
      <c r="Q32" s="76"/>
      <c r="R32" s="76"/>
      <c r="S32" s="76"/>
      <c r="T32" s="76"/>
      <c r="U32" s="76"/>
      <c r="V32" s="76"/>
    </row>
    <row r="33" spans="1:22" s="1" customFormat="1" ht="11.1" customHeight="1" x14ac:dyDescent="0.15">
      <c r="A33" s="14" t="s">
        <v>79</v>
      </c>
      <c r="B33" s="14" t="s">
        <v>80</v>
      </c>
      <c r="C33" s="46"/>
      <c r="D33" s="46"/>
      <c r="E33" s="47"/>
      <c r="F33" s="13"/>
      <c r="G33" s="45"/>
      <c r="H33" s="45"/>
      <c r="I33" s="45"/>
      <c r="J33" s="45"/>
      <c r="K33" s="70"/>
      <c r="L33" s="70"/>
      <c r="M33" s="51"/>
      <c r="N33" s="51"/>
      <c r="O33" s="51"/>
      <c r="P33" s="52"/>
      <c r="Q33" s="80"/>
      <c r="R33" s="80"/>
      <c r="S33" s="80"/>
      <c r="T33" s="80"/>
      <c r="U33" s="80"/>
      <c r="V33" s="80"/>
    </row>
    <row r="34" spans="1:22" ht="11.1" customHeight="1" x14ac:dyDescent="0.15">
      <c r="A34" s="17" t="s">
        <v>29</v>
      </c>
      <c r="B34" s="17" t="s">
        <v>81</v>
      </c>
      <c r="C34" s="26"/>
      <c r="D34" s="26"/>
      <c r="E34" s="27"/>
      <c r="F34" s="13"/>
      <c r="G34" s="45"/>
      <c r="H34" s="45"/>
      <c r="I34" s="45"/>
      <c r="J34" s="45"/>
      <c r="K34" s="56"/>
      <c r="L34" s="56"/>
      <c r="M34" s="57"/>
      <c r="N34" s="57"/>
      <c r="O34" s="57"/>
      <c r="P34" s="58"/>
      <c r="Q34" s="76"/>
      <c r="R34" s="76"/>
      <c r="S34" s="76"/>
      <c r="T34" s="76"/>
      <c r="U34" s="76"/>
      <c r="V34" s="76"/>
    </row>
    <row r="35" spans="1:22" ht="11.1" customHeight="1" x14ac:dyDescent="0.15">
      <c r="A35" s="17" t="s">
        <v>38</v>
      </c>
      <c r="B35" s="17" t="s">
        <v>82</v>
      </c>
      <c r="C35" s="26"/>
      <c r="D35" s="26"/>
      <c r="E35" s="27"/>
      <c r="F35" s="13"/>
      <c r="G35" s="45"/>
      <c r="H35" s="45"/>
      <c r="I35" s="45"/>
      <c r="J35" s="45"/>
      <c r="K35" s="56"/>
      <c r="L35" s="56"/>
      <c r="M35" s="57"/>
      <c r="N35" s="57"/>
      <c r="O35" s="57"/>
      <c r="P35" s="58"/>
      <c r="Q35" s="76"/>
      <c r="R35" s="76"/>
      <c r="S35" s="76"/>
      <c r="T35" s="76"/>
      <c r="U35" s="76"/>
      <c r="V35" s="76"/>
    </row>
    <row r="36" spans="1:22" ht="11.1" customHeight="1" x14ac:dyDescent="0.15">
      <c r="A36" s="17" t="s">
        <v>42</v>
      </c>
      <c r="B36" s="17" t="s">
        <v>83</v>
      </c>
      <c r="C36" s="26"/>
      <c r="D36" s="26"/>
      <c r="E36" s="27"/>
      <c r="F36" s="13"/>
      <c r="G36" s="45"/>
      <c r="H36" s="45"/>
      <c r="I36" s="45"/>
      <c r="J36" s="45"/>
      <c r="K36" s="56"/>
      <c r="L36" s="56"/>
      <c r="M36" s="57"/>
      <c r="N36" s="57"/>
      <c r="O36" s="57"/>
      <c r="P36" s="58"/>
      <c r="Q36" s="76"/>
      <c r="R36" s="76"/>
      <c r="S36" s="76"/>
      <c r="T36" s="76"/>
      <c r="U36" s="76"/>
      <c r="V36" s="76"/>
    </row>
    <row r="37" spans="1:22" ht="11.1" customHeight="1" x14ac:dyDescent="0.15">
      <c r="A37" s="17" t="s">
        <v>44</v>
      </c>
      <c r="B37" s="17" t="s">
        <v>55</v>
      </c>
      <c r="C37" s="26"/>
      <c r="D37" s="26"/>
      <c r="E37" s="27"/>
      <c r="F37" s="13"/>
      <c r="G37" s="45"/>
      <c r="H37" s="45"/>
      <c r="I37" s="45"/>
      <c r="J37" s="45"/>
      <c r="K37" s="56"/>
      <c r="L37" s="56"/>
      <c r="M37" s="57"/>
      <c r="N37" s="57"/>
      <c r="O37" s="57"/>
      <c r="P37" s="58"/>
      <c r="Q37" s="76"/>
      <c r="R37" s="76"/>
      <c r="S37" s="76"/>
      <c r="T37" s="76"/>
      <c r="U37" s="76"/>
      <c r="V37" s="76"/>
    </row>
    <row r="38" spans="1:22" ht="11.1" customHeight="1" x14ac:dyDescent="0.15">
      <c r="A38" s="14" t="s">
        <v>84</v>
      </c>
      <c r="B38" s="14" t="s">
        <v>85</v>
      </c>
      <c r="C38" s="10"/>
      <c r="D38" s="10"/>
      <c r="E38" s="12"/>
      <c r="F38" s="13"/>
      <c r="G38" s="48"/>
      <c r="H38" s="48"/>
      <c r="I38" s="48"/>
      <c r="J38" s="48"/>
      <c r="K38" s="53"/>
      <c r="L38" s="53"/>
      <c r="M38" s="57"/>
      <c r="N38" s="57"/>
      <c r="O38" s="57"/>
      <c r="P38" s="58"/>
      <c r="Q38" s="76"/>
      <c r="R38" s="76"/>
      <c r="S38" s="76"/>
      <c r="T38" s="76"/>
      <c r="U38" s="76"/>
      <c r="V38" s="76"/>
    </row>
    <row r="39" spans="1:22" ht="11.1" customHeight="1" x14ac:dyDescent="0.15">
      <c r="A39" s="17" t="s">
        <v>29</v>
      </c>
      <c r="B39" s="17" t="s">
        <v>86</v>
      </c>
      <c r="C39" s="10"/>
      <c r="D39" s="10"/>
      <c r="E39" s="12"/>
      <c r="F39" s="18"/>
      <c r="G39" s="19"/>
      <c r="H39" s="19"/>
      <c r="I39" s="19"/>
      <c r="J39" s="19"/>
      <c r="K39" s="53"/>
      <c r="L39" s="53"/>
      <c r="M39" s="57"/>
      <c r="N39" s="57"/>
      <c r="O39" s="57"/>
      <c r="P39" s="58"/>
      <c r="Q39" s="76"/>
      <c r="R39" s="76"/>
      <c r="S39" s="76"/>
      <c r="T39" s="76"/>
      <c r="U39" s="76"/>
      <c r="V39" s="76"/>
    </row>
    <row r="40" spans="1:22" ht="11.1" customHeight="1" x14ac:dyDescent="0.15">
      <c r="A40" s="17" t="s">
        <v>38</v>
      </c>
      <c r="B40" s="17" t="s">
        <v>87</v>
      </c>
      <c r="C40" s="10"/>
      <c r="D40" s="10"/>
      <c r="E40" s="12"/>
      <c r="F40" s="18"/>
      <c r="G40" s="19"/>
      <c r="H40" s="19"/>
      <c r="I40" s="19"/>
      <c r="J40" s="19"/>
      <c r="K40" s="53"/>
      <c r="L40" s="53"/>
      <c r="M40" s="57"/>
      <c r="N40" s="57"/>
      <c r="O40" s="57"/>
      <c r="P40" s="58"/>
      <c r="Q40" s="76"/>
      <c r="R40" s="76"/>
      <c r="S40" s="76"/>
      <c r="T40" s="76"/>
      <c r="U40" s="76"/>
      <c r="V40" s="76"/>
    </row>
    <row r="41" spans="1:22" ht="11.1" customHeight="1" x14ac:dyDescent="0.15">
      <c r="A41" s="17" t="s">
        <v>42</v>
      </c>
      <c r="B41" s="17" t="s">
        <v>75</v>
      </c>
      <c r="C41" s="26"/>
      <c r="D41" s="26"/>
      <c r="E41" s="27"/>
      <c r="F41" s="18"/>
      <c r="G41" s="21"/>
      <c r="H41" s="21"/>
      <c r="I41" s="21"/>
      <c r="J41" s="21"/>
      <c r="K41" s="53"/>
      <c r="L41" s="53"/>
      <c r="M41" s="57"/>
      <c r="N41" s="57"/>
      <c r="O41" s="57"/>
      <c r="P41" s="58"/>
      <c r="Q41" s="76"/>
      <c r="R41" s="76"/>
      <c r="S41" s="76"/>
      <c r="T41" s="76"/>
      <c r="U41" s="76"/>
      <c r="V41" s="76"/>
    </row>
  </sheetData>
  <mergeCells count="36">
    <mergeCell ref="W18:W20"/>
    <mergeCell ref="X18:X20"/>
    <mergeCell ref="P3:P4"/>
    <mergeCell ref="Q5:Q8"/>
    <mergeCell ref="Q10:Q13"/>
    <mergeCell ref="R5:R8"/>
    <mergeCell ref="R10:R13"/>
    <mergeCell ref="A5:B5"/>
    <mergeCell ref="Q18:V18"/>
    <mergeCell ref="Q19:R19"/>
    <mergeCell ref="S19:T19"/>
    <mergeCell ref="U19:V19"/>
    <mergeCell ref="S5:S8"/>
    <mergeCell ref="S10:S13"/>
    <mergeCell ref="T5:T8"/>
    <mergeCell ref="T10:T13"/>
    <mergeCell ref="U5:U8"/>
    <mergeCell ref="U10:U13"/>
    <mergeCell ref="V5:V8"/>
    <mergeCell ref="V10:V13"/>
    <mergeCell ref="A1:P1"/>
    <mergeCell ref="A2:E2"/>
    <mergeCell ref="H2:J2"/>
    <mergeCell ref="K2:P2"/>
    <mergeCell ref="G3:J3"/>
    <mergeCell ref="A3:A4"/>
    <mergeCell ref="B3:B4"/>
    <mergeCell ref="C3:C4"/>
    <mergeCell ref="D3:D4"/>
    <mergeCell ref="E3:E4"/>
    <mergeCell ref="F3:F4"/>
    <mergeCell ref="K3:K4"/>
    <mergeCell ref="L3:L4"/>
    <mergeCell ref="M3:M4"/>
    <mergeCell ref="N3:N4"/>
    <mergeCell ref="O3:O4"/>
  </mergeCells>
  <phoneticPr fontId="8" type="noConversion"/>
  <printOptions horizontalCentered="1" verticalCentered="1"/>
  <pageMargins left="0.38888888888888901" right="0.16875000000000001" top="0.31805555555555598" bottom="0.2" header="0.18888888888888899" footer="0.16875000000000001"/>
  <pageSetup paperSize="9" orientation="landscape" r:id="rId1"/>
  <headerFooter scaleWithDoc="0"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3"/>
  <sheetViews>
    <sheetView showZeros="0" workbookViewId="0">
      <selection activeCell="R30" sqref="R30"/>
    </sheetView>
  </sheetViews>
  <sheetFormatPr defaultColWidth="9" defaultRowHeight="14.25" x14ac:dyDescent="0.15"/>
  <cols>
    <col min="1" max="1" width="4.625" style="5" customWidth="1"/>
    <col min="2" max="2" width="12.625" style="5" customWidth="1"/>
    <col min="3" max="3" width="5.25" style="5" customWidth="1"/>
    <col min="4" max="4" width="6.375" style="5" customWidth="1"/>
    <col min="5" max="5" width="25.25" style="5" customWidth="1"/>
    <col min="6" max="6" width="6.875" style="5" customWidth="1"/>
    <col min="7" max="7" width="7.875" style="5" customWidth="1"/>
    <col min="8" max="10" width="9" style="5"/>
    <col min="11" max="11" width="6.875" style="6" customWidth="1"/>
    <col min="12" max="12" width="6.75" style="6" customWidth="1"/>
    <col min="13" max="13" width="5.5" style="5" customWidth="1"/>
    <col min="14" max="14" width="6.75" style="5" customWidth="1"/>
    <col min="15" max="15" width="5.75" style="5" customWidth="1"/>
    <col min="16" max="16" width="5.125" style="5" customWidth="1"/>
    <col min="17" max="17" width="8.75" style="7" customWidth="1"/>
    <col min="18" max="18" width="9.625" style="7" customWidth="1"/>
    <col min="19" max="19" width="7.625" style="7" customWidth="1"/>
    <col min="20" max="20" width="9.625" style="7" customWidth="1"/>
    <col min="21" max="21" width="6.25" style="7" customWidth="1"/>
    <col min="22" max="22" width="9.625" style="7" customWidth="1"/>
    <col min="23" max="24" width="6.25" style="5" customWidth="1"/>
    <col min="25" max="16384" width="9" style="5"/>
  </cols>
  <sheetData>
    <row r="1" spans="1:22" ht="20.100000000000001" customHeight="1" x14ac:dyDescent="0.15">
      <c r="A1" s="93" t="s">
        <v>0</v>
      </c>
      <c r="B1" s="93"/>
      <c r="C1" s="93"/>
      <c r="D1" s="93"/>
      <c r="E1" s="93"/>
      <c r="F1" s="93"/>
      <c r="G1" s="93"/>
      <c r="H1" s="93"/>
      <c r="I1" s="93"/>
      <c r="J1" s="93"/>
      <c r="K1" s="94"/>
      <c r="L1" s="94"/>
      <c r="M1" s="93"/>
      <c r="N1" s="93"/>
      <c r="O1" s="93"/>
      <c r="P1" s="93"/>
      <c r="Q1" s="8"/>
      <c r="R1" s="8"/>
      <c r="S1" s="8"/>
      <c r="T1" s="8"/>
      <c r="U1" s="8"/>
      <c r="V1" s="8"/>
    </row>
    <row r="2" spans="1:22" ht="12" customHeight="1" x14ac:dyDescent="0.15">
      <c r="A2" s="95" t="s">
        <v>88</v>
      </c>
      <c r="B2" s="95"/>
      <c r="C2" s="95"/>
      <c r="D2" s="95"/>
      <c r="E2" s="95"/>
      <c r="F2" s="9"/>
      <c r="G2" s="9"/>
      <c r="H2" s="96"/>
      <c r="I2" s="96"/>
      <c r="J2" s="96"/>
      <c r="K2" s="97" t="s">
        <v>2</v>
      </c>
      <c r="L2" s="97"/>
      <c r="M2" s="98"/>
      <c r="N2" s="98"/>
      <c r="O2" s="98"/>
      <c r="P2" s="98"/>
    </row>
    <row r="3" spans="1:22" ht="18" customHeight="1" x14ac:dyDescent="0.15">
      <c r="A3" s="102" t="s">
        <v>3</v>
      </c>
      <c r="B3" s="102" t="s">
        <v>4</v>
      </c>
      <c r="C3" s="103" t="s">
        <v>5</v>
      </c>
      <c r="D3" s="103" t="s">
        <v>6</v>
      </c>
      <c r="E3" s="103" t="s">
        <v>7</v>
      </c>
      <c r="F3" s="104" t="s">
        <v>8</v>
      </c>
      <c r="G3" s="99" t="s">
        <v>9</v>
      </c>
      <c r="H3" s="100"/>
      <c r="I3" s="100"/>
      <c r="J3" s="101"/>
      <c r="K3" s="105" t="s">
        <v>10</v>
      </c>
      <c r="L3" s="105" t="s">
        <v>11</v>
      </c>
      <c r="M3" s="106" t="s">
        <v>12</v>
      </c>
      <c r="N3" s="108" t="s">
        <v>13</v>
      </c>
      <c r="O3" s="108" t="s">
        <v>14</v>
      </c>
      <c r="P3" s="108" t="s">
        <v>15</v>
      </c>
      <c r="Q3" s="71"/>
      <c r="R3" s="71"/>
      <c r="S3" s="71"/>
      <c r="T3" s="71"/>
      <c r="U3" s="71"/>
      <c r="V3" s="71"/>
    </row>
    <row r="4" spans="1:22" ht="42" customHeight="1" x14ac:dyDescent="0.15">
      <c r="A4" s="102"/>
      <c r="B4" s="102"/>
      <c r="C4" s="103"/>
      <c r="D4" s="103"/>
      <c r="E4" s="103"/>
      <c r="F4" s="104"/>
      <c r="G4" s="10" t="s">
        <v>16</v>
      </c>
      <c r="H4" s="11" t="s">
        <v>17</v>
      </c>
      <c r="I4" s="11" t="s">
        <v>18</v>
      </c>
      <c r="J4" s="11" t="s">
        <v>19</v>
      </c>
      <c r="K4" s="105"/>
      <c r="L4" s="105"/>
      <c r="M4" s="107"/>
      <c r="N4" s="108"/>
      <c r="O4" s="108"/>
      <c r="P4" s="108"/>
      <c r="Q4" s="71"/>
      <c r="R4" s="71"/>
      <c r="S4" s="71"/>
      <c r="T4" s="71"/>
      <c r="U4" s="71"/>
      <c r="V4" s="71"/>
    </row>
    <row r="5" spans="1:22" ht="11.1" customHeight="1" x14ac:dyDescent="0.15">
      <c r="A5" s="109" t="s">
        <v>20</v>
      </c>
      <c r="B5" s="110"/>
      <c r="C5" s="12"/>
      <c r="D5" s="12"/>
      <c r="E5" s="12"/>
      <c r="F5" s="13">
        <f>SUM(F6,F19)</f>
        <v>93.44</v>
      </c>
      <c r="G5" s="13">
        <f>SUM(G6,G19)</f>
        <v>0</v>
      </c>
      <c r="H5" s="13">
        <f>SUM(H6,H19)</f>
        <v>30</v>
      </c>
      <c r="I5" s="13">
        <f>SUM(I6,I19)</f>
        <v>12</v>
      </c>
      <c r="J5" s="13">
        <f>SUM(J6,J19)</f>
        <v>51.44</v>
      </c>
      <c r="K5" s="49">
        <v>25</v>
      </c>
      <c r="L5" s="49">
        <v>84</v>
      </c>
      <c r="M5" s="50"/>
      <c r="N5" s="50"/>
      <c r="O5" s="50"/>
      <c r="P5" s="50"/>
      <c r="Q5" s="120" t="s">
        <v>21</v>
      </c>
      <c r="R5" s="115" t="s">
        <v>22</v>
      </c>
      <c r="S5" s="112" t="s">
        <v>23</v>
      </c>
      <c r="T5" s="115" t="s">
        <v>24</v>
      </c>
      <c r="U5" s="117" t="s">
        <v>25</v>
      </c>
      <c r="V5" s="117" t="s">
        <v>26</v>
      </c>
    </row>
    <row r="6" spans="1:22" s="1" customFormat="1" ht="11.1" customHeight="1" x14ac:dyDescent="0.15">
      <c r="A6" s="14" t="s">
        <v>27</v>
      </c>
      <c r="B6" s="14" t="s">
        <v>28</v>
      </c>
      <c r="C6" s="15"/>
      <c r="D6" s="15"/>
      <c r="E6" s="16"/>
      <c r="F6" s="13">
        <f t="shared" ref="F6:J6" si="0">SUM(F9)</f>
        <v>33.44</v>
      </c>
      <c r="G6" s="13">
        <f t="shared" si="0"/>
        <v>0</v>
      </c>
      <c r="H6" s="13">
        <f t="shared" si="0"/>
        <v>30</v>
      </c>
      <c r="I6" s="13">
        <f t="shared" si="0"/>
        <v>0</v>
      </c>
      <c r="J6" s="13">
        <f t="shared" si="0"/>
        <v>3.4399999999999977</v>
      </c>
      <c r="K6" s="49">
        <v>25</v>
      </c>
      <c r="L6" s="49">
        <v>84</v>
      </c>
      <c r="M6" s="51"/>
      <c r="N6" s="51"/>
      <c r="O6" s="51"/>
      <c r="P6" s="52"/>
      <c r="Q6" s="121"/>
      <c r="R6" s="115"/>
      <c r="S6" s="113"/>
      <c r="T6" s="115"/>
      <c r="U6" s="117"/>
      <c r="V6" s="117"/>
    </row>
    <row r="7" spans="1:22" ht="11.1" customHeight="1" x14ac:dyDescent="0.15">
      <c r="A7" s="17" t="s">
        <v>29</v>
      </c>
      <c r="B7" s="17" t="s">
        <v>30</v>
      </c>
      <c r="C7" s="10"/>
      <c r="D7" s="10"/>
      <c r="E7" s="12"/>
      <c r="F7" s="18">
        <f>SUM(F8:F9)</f>
        <v>33.44</v>
      </c>
      <c r="G7" s="18">
        <f t="shared" ref="G7:L7" si="1">SUM(G8:G9)</f>
        <v>0</v>
      </c>
      <c r="H7" s="18">
        <f t="shared" si="1"/>
        <v>30</v>
      </c>
      <c r="I7" s="18">
        <f t="shared" si="1"/>
        <v>0</v>
      </c>
      <c r="J7" s="18">
        <f t="shared" si="1"/>
        <v>3.4399999999999977</v>
      </c>
      <c r="K7" s="82">
        <f t="shared" si="1"/>
        <v>25</v>
      </c>
      <c r="L7" s="82">
        <f t="shared" si="1"/>
        <v>84</v>
      </c>
      <c r="M7" s="54"/>
      <c r="N7" s="54"/>
      <c r="O7" s="54"/>
      <c r="P7" s="54"/>
      <c r="Q7" s="121"/>
      <c r="R7" s="115"/>
      <c r="S7" s="113"/>
      <c r="T7" s="115"/>
      <c r="U7" s="117"/>
      <c r="V7" s="117"/>
    </row>
    <row r="8" spans="1:22" ht="11.1" customHeight="1" x14ac:dyDescent="0.15">
      <c r="A8" s="17" t="s">
        <v>31</v>
      </c>
      <c r="B8" s="17" t="s">
        <v>32</v>
      </c>
      <c r="C8" s="10"/>
      <c r="D8" s="10"/>
      <c r="E8" s="12"/>
      <c r="F8" s="18"/>
      <c r="G8" s="19"/>
      <c r="H8" s="19"/>
      <c r="I8" s="19"/>
      <c r="J8" s="19"/>
      <c r="K8" s="53"/>
      <c r="L8" s="53"/>
      <c r="M8" s="54"/>
      <c r="N8" s="54"/>
      <c r="O8" s="54"/>
      <c r="P8" s="54"/>
      <c r="Q8" s="122"/>
      <c r="R8" s="115"/>
      <c r="S8" s="114"/>
      <c r="T8" s="115"/>
      <c r="U8" s="117"/>
      <c r="V8" s="117"/>
    </row>
    <row r="9" spans="1:22" ht="42" customHeight="1" x14ac:dyDescent="0.15">
      <c r="A9" s="17" t="s">
        <v>33</v>
      </c>
      <c r="B9" s="17" t="s">
        <v>34</v>
      </c>
      <c r="C9" s="10" t="s">
        <v>35</v>
      </c>
      <c r="D9" s="10" t="s">
        <v>89</v>
      </c>
      <c r="E9" s="12" t="s">
        <v>90</v>
      </c>
      <c r="F9" s="18">
        <f>Q9</f>
        <v>33.44</v>
      </c>
      <c r="H9" s="19">
        <f>[1]工程量清单!G5/10000</f>
        <v>30</v>
      </c>
      <c r="I9" s="19">
        <f>[1]工程量清单!H5/10000</f>
        <v>0</v>
      </c>
      <c r="J9" s="19">
        <f>F9-G9-H9-I9</f>
        <v>3.4399999999999977</v>
      </c>
      <c r="K9" s="53">
        <v>25</v>
      </c>
      <c r="L9" s="53">
        <v>84</v>
      </c>
      <c r="M9" s="54"/>
      <c r="N9" s="54"/>
      <c r="O9" s="54"/>
      <c r="P9" s="54"/>
      <c r="Q9" s="72">
        <f>ROUND((R9*S9+Q14*R14)/10000,2)</f>
        <v>33.44</v>
      </c>
      <c r="R9" s="72">
        <f>ROUND((U9*3*0.2+V9*2.5*0.2),2)</f>
        <v>600</v>
      </c>
      <c r="S9" s="72">
        <v>550</v>
      </c>
      <c r="T9" s="73">
        <f>SUM(U9:V9)</f>
        <v>1000</v>
      </c>
      <c r="U9" s="74">
        <v>1000</v>
      </c>
      <c r="V9" s="75"/>
    </row>
    <row r="10" spans="1:22" ht="11.1" customHeight="1" x14ac:dyDescent="0.15">
      <c r="A10" s="17" t="s">
        <v>38</v>
      </c>
      <c r="B10" s="17" t="s">
        <v>39</v>
      </c>
      <c r="C10" s="10"/>
      <c r="D10" s="10"/>
      <c r="E10" s="20"/>
      <c r="F10" s="18"/>
      <c r="G10" s="21"/>
      <c r="H10" s="22"/>
      <c r="I10" s="55"/>
      <c r="J10" s="55"/>
      <c r="K10" s="56"/>
      <c r="L10" s="56"/>
      <c r="M10" s="57"/>
      <c r="N10" s="57"/>
      <c r="O10" s="57"/>
      <c r="P10" s="58"/>
      <c r="Q10" s="117" t="s">
        <v>40</v>
      </c>
      <c r="R10" s="117" t="s">
        <v>41</v>
      </c>
      <c r="S10" s="112"/>
      <c r="T10" s="116"/>
      <c r="U10" s="118"/>
      <c r="V10" s="118"/>
    </row>
    <row r="11" spans="1:22" ht="11.1" customHeight="1" x14ac:dyDescent="0.15">
      <c r="A11" s="17" t="s">
        <v>42</v>
      </c>
      <c r="B11" s="17" t="s">
        <v>43</v>
      </c>
      <c r="C11" s="23"/>
      <c r="D11" s="23"/>
      <c r="E11" s="24"/>
      <c r="F11" s="18"/>
      <c r="G11" s="21"/>
      <c r="H11" s="21"/>
      <c r="I11" s="21"/>
      <c r="J11" s="21"/>
      <c r="K11" s="56"/>
      <c r="L11" s="56"/>
      <c r="M11" s="57"/>
      <c r="N11" s="57"/>
      <c r="O11" s="57"/>
      <c r="P11" s="58"/>
      <c r="Q11" s="117"/>
      <c r="R11" s="117"/>
      <c r="S11" s="113"/>
      <c r="T11" s="116"/>
      <c r="U11" s="118"/>
      <c r="V11" s="118"/>
    </row>
    <row r="12" spans="1:22" ht="11.1" customHeight="1" x14ac:dyDescent="0.15">
      <c r="A12" s="17" t="s">
        <v>44</v>
      </c>
      <c r="B12" s="17" t="s">
        <v>45</v>
      </c>
      <c r="C12" s="23"/>
      <c r="D12" s="23"/>
      <c r="E12" s="20"/>
      <c r="F12" s="18"/>
      <c r="G12" s="25"/>
      <c r="H12" s="25"/>
      <c r="I12" s="25"/>
      <c r="J12" s="25"/>
      <c r="K12" s="56"/>
      <c r="L12" s="56"/>
      <c r="M12" s="57"/>
      <c r="N12" s="57"/>
      <c r="O12" s="57"/>
      <c r="P12" s="58"/>
      <c r="Q12" s="117"/>
      <c r="R12" s="117"/>
      <c r="S12" s="113"/>
      <c r="T12" s="116"/>
      <c r="U12" s="118"/>
      <c r="V12" s="118"/>
    </row>
    <row r="13" spans="1:22" ht="11.1" customHeight="1" x14ac:dyDescent="0.15">
      <c r="A13" s="17" t="s">
        <v>31</v>
      </c>
      <c r="B13" s="17" t="s">
        <v>46</v>
      </c>
      <c r="C13" s="10"/>
      <c r="D13" s="10"/>
      <c r="E13" s="20"/>
      <c r="F13" s="18"/>
      <c r="G13" s="21"/>
      <c r="H13" s="25"/>
      <c r="I13" s="21"/>
      <c r="J13" s="55"/>
      <c r="K13" s="56"/>
      <c r="L13" s="56"/>
      <c r="M13" s="57"/>
      <c r="N13" s="57"/>
      <c r="O13" s="57"/>
      <c r="P13" s="58"/>
      <c r="Q13" s="117"/>
      <c r="R13" s="117"/>
      <c r="S13" s="114"/>
      <c r="T13" s="116"/>
      <c r="U13" s="118"/>
      <c r="V13" s="118"/>
    </row>
    <row r="14" spans="1:22" ht="11.1" customHeight="1" x14ac:dyDescent="0.15">
      <c r="A14" s="17" t="s">
        <v>33</v>
      </c>
      <c r="B14" s="17" t="s">
        <v>47</v>
      </c>
      <c r="C14" s="10"/>
      <c r="D14" s="10"/>
      <c r="E14" s="20"/>
      <c r="F14" s="18"/>
      <c r="G14" s="25"/>
      <c r="H14" s="21"/>
      <c r="I14" s="21"/>
      <c r="J14" s="21"/>
      <c r="K14" s="56"/>
      <c r="L14" s="56"/>
      <c r="M14" s="57"/>
      <c r="N14" s="57"/>
      <c r="O14" s="57"/>
      <c r="P14" s="58"/>
      <c r="Q14" s="72">
        <v>12.8</v>
      </c>
      <c r="R14" s="72">
        <v>340</v>
      </c>
      <c r="S14" s="72"/>
      <c r="T14" s="74"/>
      <c r="U14" s="72"/>
      <c r="V14" s="72"/>
    </row>
    <row r="15" spans="1:22" ht="11.1" customHeight="1" x14ac:dyDescent="0.15">
      <c r="A15" s="17" t="s">
        <v>48</v>
      </c>
      <c r="B15" s="17" t="s">
        <v>49</v>
      </c>
      <c r="C15" s="23"/>
      <c r="D15" s="23"/>
      <c r="E15" s="20"/>
      <c r="F15" s="18"/>
      <c r="G15" s="25"/>
      <c r="H15" s="25"/>
      <c r="I15" s="25"/>
      <c r="J15" s="25"/>
      <c r="K15" s="56"/>
      <c r="L15" s="56"/>
      <c r="M15" s="57"/>
      <c r="N15" s="57"/>
      <c r="O15" s="57"/>
      <c r="P15" s="58"/>
      <c r="Q15" s="76"/>
      <c r="R15" s="76"/>
      <c r="S15" s="76"/>
      <c r="T15" s="76"/>
      <c r="U15" s="76"/>
      <c r="V15" s="76"/>
    </row>
    <row r="16" spans="1:22" ht="11.1" customHeight="1" x14ac:dyDescent="0.15">
      <c r="A16" s="17" t="s">
        <v>50</v>
      </c>
      <c r="B16" s="17" t="s">
        <v>51</v>
      </c>
      <c r="C16" s="10"/>
      <c r="D16" s="10"/>
      <c r="E16" s="20"/>
      <c r="F16" s="18"/>
      <c r="G16" s="21"/>
      <c r="H16" s="21"/>
      <c r="I16" s="21"/>
      <c r="J16" s="21"/>
      <c r="K16" s="56"/>
      <c r="L16" s="56"/>
      <c r="M16" s="57"/>
      <c r="N16" s="57"/>
      <c r="O16" s="57"/>
      <c r="P16" s="58"/>
      <c r="Q16" s="76"/>
      <c r="R16" s="76"/>
      <c r="S16" s="76"/>
      <c r="T16" s="76"/>
      <c r="U16" s="76"/>
      <c r="V16" s="76"/>
    </row>
    <row r="17" spans="1:24" ht="11.1" customHeight="1" x14ac:dyDescent="0.15">
      <c r="A17" s="17" t="s">
        <v>52</v>
      </c>
      <c r="B17" s="17" t="s">
        <v>53</v>
      </c>
      <c r="C17" s="26"/>
      <c r="D17" s="26"/>
      <c r="E17" s="27"/>
      <c r="F17" s="18"/>
      <c r="G17" s="21"/>
      <c r="H17" s="21"/>
      <c r="I17" s="21"/>
      <c r="J17" s="21"/>
      <c r="K17" s="56"/>
      <c r="L17" s="56"/>
      <c r="M17" s="57"/>
      <c r="N17" s="57"/>
      <c r="O17" s="57"/>
      <c r="P17" s="58"/>
      <c r="Q17" s="76"/>
      <c r="R17" s="76"/>
      <c r="S17" s="76"/>
      <c r="T17" s="76"/>
      <c r="U17" s="76"/>
      <c r="V17" s="76"/>
    </row>
    <row r="18" spans="1:24" ht="11.1" customHeight="1" x14ac:dyDescent="0.15">
      <c r="A18" s="17" t="s">
        <v>54</v>
      </c>
      <c r="B18" s="17" t="s">
        <v>55</v>
      </c>
      <c r="C18" s="26"/>
      <c r="D18" s="26"/>
      <c r="E18" s="27"/>
      <c r="F18" s="18"/>
      <c r="G18" s="21"/>
      <c r="H18" s="21"/>
      <c r="I18" s="21"/>
      <c r="J18" s="21"/>
      <c r="K18" s="56"/>
      <c r="L18" s="56"/>
      <c r="M18" s="57"/>
      <c r="N18" s="57"/>
      <c r="O18" s="57"/>
      <c r="P18" s="58"/>
      <c r="Q18" s="123" t="s">
        <v>56</v>
      </c>
      <c r="R18" s="123"/>
      <c r="S18" s="123"/>
      <c r="T18" s="123"/>
      <c r="U18" s="123"/>
      <c r="V18" s="123"/>
      <c r="W18" s="124" t="s">
        <v>57</v>
      </c>
      <c r="X18" s="124" t="s">
        <v>58</v>
      </c>
    </row>
    <row r="19" spans="1:24" s="2" customFormat="1" ht="11.1" customHeight="1" x14ac:dyDescent="0.15">
      <c r="A19" s="28" t="s">
        <v>59</v>
      </c>
      <c r="B19" s="28" t="s">
        <v>60</v>
      </c>
      <c r="C19" s="29"/>
      <c r="D19" s="29"/>
      <c r="E19" s="30"/>
      <c r="F19" s="31">
        <f t="shared" ref="F19:L19" si="2">SUM(F20:F22)</f>
        <v>60</v>
      </c>
      <c r="G19" s="31">
        <f t="shared" si="2"/>
        <v>0</v>
      </c>
      <c r="H19" s="31">
        <f t="shared" si="2"/>
        <v>0</v>
      </c>
      <c r="I19" s="31">
        <f t="shared" si="2"/>
        <v>12</v>
      </c>
      <c r="J19" s="31">
        <f t="shared" si="2"/>
        <v>48</v>
      </c>
      <c r="K19" s="59">
        <f t="shared" si="2"/>
        <v>4</v>
      </c>
      <c r="L19" s="59">
        <f t="shared" si="2"/>
        <v>16</v>
      </c>
      <c r="M19" s="60"/>
      <c r="N19" s="60"/>
      <c r="O19" s="60"/>
      <c r="P19" s="61"/>
      <c r="Q19" s="123" t="s">
        <v>61</v>
      </c>
      <c r="R19" s="123"/>
      <c r="S19" s="123" t="s">
        <v>62</v>
      </c>
      <c r="T19" s="123"/>
      <c r="U19" s="123" t="s">
        <v>63</v>
      </c>
      <c r="V19" s="123"/>
      <c r="W19" s="124"/>
      <c r="X19" s="124"/>
    </row>
    <row r="20" spans="1:24" s="3" customFormat="1" ht="11.1" customHeight="1" x14ac:dyDescent="0.15">
      <c r="A20" s="32" t="s">
        <v>29</v>
      </c>
      <c r="B20" s="32" t="s">
        <v>64</v>
      </c>
      <c r="C20" s="33"/>
      <c r="D20" s="34"/>
      <c r="E20" s="35"/>
      <c r="F20" s="36"/>
      <c r="G20" s="37"/>
      <c r="H20" s="37"/>
      <c r="I20" s="37"/>
      <c r="J20" s="37"/>
      <c r="K20" s="62"/>
      <c r="L20" s="62"/>
      <c r="M20" s="60"/>
      <c r="N20" s="60"/>
      <c r="O20" s="60"/>
      <c r="P20" s="61"/>
      <c r="Q20" s="77" t="s">
        <v>65</v>
      </c>
      <c r="R20" s="77" t="s">
        <v>66</v>
      </c>
      <c r="S20" s="77" t="s">
        <v>65</v>
      </c>
      <c r="T20" s="77" t="s">
        <v>66</v>
      </c>
      <c r="U20" s="77" t="s">
        <v>65</v>
      </c>
      <c r="V20" s="77" t="s">
        <v>66</v>
      </c>
      <c r="W20" s="124"/>
      <c r="X20" s="124"/>
    </row>
    <row r="21" spans="1:24" s="4" customFormat="1" ht="11.1" customHeight="1" x14ac:dyDescent="0.15">
      <c r="A21" s="38" t="s">
        <v>38</v>
      </c>
      <c r="B21" s="39" t="s">
        <v>67</v>
      </c>
      <c r="C21" s="33" t="str">
        <f>C9</f>
        <v>新建</v>
      </c>
      <c r="D21" s="33" t="str">
        <f>D9</f>
        <v>白泥冲</v>
      </c>
      <c r="E21" s="35" t="str">
        <f>"实施农村危房改造"&amp;X21&amp;"户"</f>
        <v>实施农村危房改造4户</v>
      </c>
      <c r="F21" s="36">
        <f>X21*15</f>
        <v>60</v>
      </c>
      <c r="G21" s="37"/>
      <c r="H21" s="37"/>
      <c r="I21" s="37">
        <f>(S21+U21)*2+(T21+V21)*6</f>
        <v>12</v>
      </c>
      <c r="J21" s="37">
        <f>F21-I21</f>
        <v>48</v>
      </c>
      <c r="K21" s="62">
        <f>X21</f>
        <v>4</v>
      </c>
      <c r="L21" s="62">
        <f>X21*4</f>
        <v>16</v>
      </c>
      <c r="M21" s="63"/>
      <c r="N21" s="63"/>
      <c r="O21" s="63"/>
      <c r="P21" s="64"/>
      <c r="Q21" s="78">
        <v>0</v>
      </c>
      <c r="R21" s="78">
        <v>0</v>
      </c>
      <c r="S21" s="78">
        <v>3</v>
      </c>
      <c r="T21" s="78">
        <v>1</v>
      </c>
      <c r="U21" s="78">
        <v>0</v>
      </c>
      <c r="V21" s="78">
        <v>0</v>
      </c>
      <c r="W21" s="79">
        <f>SUM(Q21:V21)</f>
        <v>4</v>
      </c>
      <c r="X21" s="79">
        <f>SUM(S21:V21)</f>
        <v>4</v>
      </c>
    </row>
    <row r="22" spans="1:24" s="3" customFormat="1" ht="11.1" customHeight="1" x14ac:dyDescent="0.15">
      <c r="A22" s="32" t="s">
        <v>42</v>
      </c>
      <c r="B22" s="32" t="s">
        <v>68</v>
      </c>
      <c r="C22" s="40"/>
      <c r="D22" s="40"/>
      <c r="E22" s="41"/>
      <c r="F22" s="42"/>
      <c r="G22" s="21"/>
      <c r="H22" s="21"/>
      <c r="I22" s="21"/>
      <c r="J22" s="21"/>
      <c r="K22" s="65"/>
      <c r="L22" s="65"/>
      <c r="M22" s="66"/>
      <c r="N22" s="66"/>
      <c r="O22" s="66"/>
      <c r="P22" s="67"/>
      <c r="Q22" s="76"/>
      <c r="R22" s="76"/>
      <c r="S22" s="76"/>
      <c r="T22" s="76"/>
      <c r="U22" s="76"/>
      <c r="V22" s="76"/>
    </row>
    <row r="23" spans="1:24" ht="11.1" customHeight="1" x14ac:dyDescent="0.15">
      <c r="A23" s="14" t="s">
        <v>69</v>
      </c>
      <c r="B23" s="14" t="s">
        <v>70</v>
      </c>
      <c r="C23" s="10"/>
      <c r="D23" s="10"/>
      <c r="E23" s="12"/>
      <c r="F23" s="13"/>
      <c r="G23" s="13"/>
      <c r="H23" s="13"/>
      <c r="I23" s="13"/>
      <c r="J23" s="13"/>
      <c r="K23" s="53"/>
      <c r="L23" s="53"/>
      <c r="M23" s="57"/>
      <c r="N23" s="57"/>
      <c r="O23" s="57"/>
      <c r="P23" s="58"/>
      <c r="Q23" s="76"/>
      <c r="R23" s="76"/>
      <c r="S23" s="76"/>
      <c r="T23" s="76"/>
      <c r="U23" s="76"/>
      <c r="V23" s="76"/>
    </row>
    <row r="24" spans="1:24" ht="11.1" customHeight="1" x14ac:dyDescent="0.15">
      <c r="A24" s="17" t="s">
        <v>29</v>
      </c>
      <c r="B24" s="17" t="s">
        <v>71</v>
      </c>
      <c r="C24" s="10"/>
      <c r="D24" s="10"/>
      <c r="E24" s="12"/>
      <c r="F24" s="18"/>
      <c r="G24" s="19"/>
      <c r="H24" s="19"/>
      <c r="I24" s="19"/>
      <c r="J24" s="19"/>
      <c r="K24" s="53"/>
      <c r="L24" s="53"/>
      <c r="M24" s="57"/>
      <c r="N24" s="57"/>
      <c r="O24" s="57"/>
      <c r="P24" s="58"/>
      <c r="Q24" s="76"/>
      <c r="R24" s="76"/>
      <c r="S24" s="76"/>
      <c r="T24" s="76"/>
      <c r="U24" s="76"/>
      <c r="V24" s="76"/>
    </row>
    <row r="25" spans="1:24" ht="11.1" customHeight="1" x14ac:dyDescent="0.15">
      <c r="A25" s="17" t="s">
        <v>38</v>
      </c>
      <c r="B25" s="17" t="s">
        <v>72</v>
      </c>
      <c r="C25" s="23"/>
      <c r="D25" s="23"/>
      <c r="E25" s="12"/>
      <c r="F25" s="18"/>
      <c r="G25" s="19"/>
      <c r="H25" s="19"/>
      <c r="I25" s="19"/>
      <c r="J25" s="19"/>
      <c r="K25" s="53"/>
      <c r="L25" s="53"/>
      <c r="M25" s="57"/>
      <c r="N25" s="57"/>
      <c r="O25" s="57"/>
      <c r="P25" s="58"/>
      <c r="Q25" s="76"/>
      <c r="R25" s="76"/>
      <c r="S25" s="76"/>
      <c r="T25" s="76"/>
      <c r="U25" s="76"/>
      <c r="V25" s="76"/>
    </row>
    <row r="26" spans="1:24" ht="11.1" customHeight="1" x14ac:dyDescent="0.15">
      <c r="A26" s="17" t="s">
        <v>42</v>
      </c>
      <c r="B26" s="17" t="s">
        <v>73</v>
      </c>
      <c r="C26" s="10"/>
      <c r="D26" s="10"/>
      <c r="E26" s="12"/>
      <c r="F26" s="18"/>
      <c r="G26" s="21"/>
      <c r="H26" s="22"/>
      <c r="I26" s="55"/>
      <c r="J26" s="55"/>
      <c r="K26" s="56"/>
      <c r="L26" s="56"/>
      <c r="M26" s="57"/>
      <c r="N26" s="57"/>
      <c r="O26" s="57"/>
      <c r="P26" s="58"/>
      <c r="Q26" s="76"/>
      <c r="R26" s="76"/>
      <c r="S26" s="76"/>
      <c r="T26" s="76"/>
      <c r="U26" s="76"/>
      <c r="V26" s="76"/>
    </row>
    <row r="27" spans="1:24" ht="11.1" customHeight="1" x14ac:dyDescent="0.15">
      <c r="A27" s="17" t="s">
        <v>44</v>
      </c>
      <c r="B27" s="17" t="s">
        <v>74</v>
      </c>
      <c r="C27" s="10"/>
      <c r="D27" s="10"/>
      <c r="E27" s="43"/>
      <c r="F27" s="18"/>
      <c r="G27" s="21"/>
      <c r="H27" s="22"/>
      <c r="I27" s="55"/>
      <c r="J27" s="68"/>
      <c r="K27" s="56"/>
      <c r="L27" s="56"/>
      <c r="M27" s="57"/>
      <c r="N27" s="57"/>
      <c r="O27" s="57"/>
      <c r="P27" s="58"/>
      <c r="Q27" s="76"/>
      <c r="R27" s="76"/>
      <c r="S27" s="76"/>
      <c r="T27" s="76"/>
      <c r="U27" s="76"/>
      <c r="V27" s="76"/>
    </row>
    <row r="28" spans="1:24" ht="11.1" customHeight="1" x14ac:dyDescent="0.15">
      <c r="A28" s="17" t="s">
        <v>54</v>
      </c>
      <c r="B28" s="17" t="s">
        <v>75</v>
      </c>
      <c r="C28" s="26"/>
      <c r="D28" s="26"/>
      <c r="E28" s="27"/>
      <c r="F28" s="18"/>
      <c r="G28" s="25"/>
      <c r="H28" s="25"/>
      <c r="I28" s="25"/>
      <c r="J28" s="69"/>
      <c r="K28" s="56"/>
      <c r="L28" s="56"/>
      <c r="M28" s="57"/>
      <c r="N28" s="57"/>
      <c r="O28" s="57"/>
      <c r="P28" s="58"/>
      <c r="Q28" s="76"/>
      <c r="R28" s="76"/>
      <c r="S28" s="76"/>
      <c r="T28" s="76"/>
      <c r="U28" s="76"/>
      <c r="V28" s="76"/>
    </row>
    <row r="29" spans="1:24" ht="11.1" customHeight="1" x14ac:dyDescent="0.15">
      <c r="A29" s="14" t="s">
        <v>76</v>
      </c>
      <c r="B29" s="14" t="s">
        <v>77</v>
      </c>
      <c r="C29" s="10"/>
      <c r="D29" s="10"/>
      <c r="E29" s="12"/>
      <c r="F29" s="18"/>
      <c r="G29" s="19"/>
      <c r="H29" s="19"/>
      <c r="I29" s="19"/>
      <c r="J29" s="19"/>
      <c r="K29" s="56"/>
      <c r="L29" s="56"/>
      <c r="M29" s="57"/>
      <c r="N29" s="57"/>
      <c r="O29" s="57"/>
      <c r="P29" s="58"/>
      <c r="Q29" s="76"/>
      <c r="R29" s="76"/>
      <c r="S29" s="76"/>
      <c r="T29" s="76"/>
      <c r="U29" s="76"/>
      <c r="V29" s="76"/>
    </row>
    <row r="30" spans="1:24" ht="11.1" customHeight="1" x14ac:dyDescent="0.15">
      <c r="A30" s="17" t="s">
        <v>29</v>
      </c>
      <c r="B30" s="17" t="s">
        <v>78</v>
      </c>
      <c r="C30" s="10"/>
      <c r="D30" s="10"/>
      <c r="E30" s="12"/>
      <c r="F30" s="18"/>
      <c r="G30" s="19"/>
      <c r="H30" s="19"/>
      <c r="I30" s="19"/>
      <c r="J30" s="19"/>
      <c r="K30" s="56"/>
      <c r="L30" s="56"/>
      <c r="M30" s="57"/>
      <c r="N30" s="57"/>
      <c r="O30" s="57"/>
      <c r="P30" s="58"/>
      <c r="Q30" s="76"/>
      <c r="R30" s="76"/>
      <c r="S30" s="76"/>
      <c r="T30" s="76"/>
      <c r="U30" s="76"/>
      <c r="V30" s="76"/>
    </row>
    <row r="31" spans="1:24" ht="11.1" customHeight="1" x14ac:dyDescent="0.15">
      <c r="A31" s="17" t="s">
        <v>38</v>
      </c>
      <c r="B31" s="17" t="s">
        <v>77</v>
      </c>
      <c r="C31" s="10"/>
      <c r="D31" s="10"/>
      <c r="E31" s="44"/>
      <c r="F31" s="18"/>
      <c r="G31" s="21"/>
      <c r="H31" s="21"/>
      <c r="I31" s="21"/>
      <c r="J31" s="21"/>
      <c r="K31" s="56"/>
      <c r="L31" s="56"/>
      <c r="M31" s="57"/>
      <c r="N31" s="57"/>
      <c r="O31" s="57"/>
      <c r="P31" s="58"/>
      <c r="Q31" s="76"/>
      <c r="R31" s="76"/>
      <c r="S31" s="76"/>
      <c r="T31" s="76"/>
      <c r="U31" s="76"/>
      <c r="V31" s="76"/>
    </row>
    <row r="32" spans="1:24" ht="11.1" customHeight="1" x14ac:dyDescent="0.15">
      <c r="A32" s="17" t="s">
        <v>42</v>
      </c>
      <c r="B32" s="17" t="s">
        <v>75</v>
      </c>
      <c r="C32" s="26"/>
      <c r="D32" s="26"/>
      <c r="E32" s="27"/>
      <c r="F32" s="13"/>
      <c r="G32" s="45"/>
      <c r="H32" s="45"/>
      <c r="I32" s="45"/>
      <c r="J32" s="45"/>
      <c r="K32" s="56"/>
      <c r="L32" s="56"/>
      <c r="M32" s="57"/>
      <c r="N32" s="57"/>
      <c r="O32" s="57"/>
      <c r="P32" s="58"/>
      <c r="Q32" s="76"/>
      <c r="R32" s="76"/>
      <c r="S32" s="76"/>
      <c r="T32" s="76"/>
      <c r="U32" s="76"/>
      <c r="V32" s="76"/>
    </row>
    <row r="33" spans="1:22" s="1" customFormat="1" ht="11.1" customHeight="1" x14ac:dyDescent="0.15">
      <c r="A33" s="14" t="s">
        <v>79</v>
      </c>
      <c r="B33" s="14" t="s">
        <v>80</v>
      </c>
      <c r="C33" s="46"/>
      <c r="D33" s="46"/>
      <c r="E33" s="47"/>
      <c r="F33" s="13"/>
      <c r="G33" s="45"/>
      <c r="H33" s="45"/>
      <c r="I33" s="45"/>
      <c r="J33" s="45"/>
      <c r="K33" s="70"/>
      <c r="L33" s="70"/>
      <c r="M33" s="51"/>
      <c r="N33" s="51"/>
      <c r="O33" s="51"/>
      <c r="P33" s="52"/>
      <c r="Q33" s="80"/>
      <c r="R33" s="80"/>
      <c r="S33" s="80"/>
      <c r="T33" s="80"/>
      <c r="U33" s="80"/>
      <c r="V33" s="80"/>
    </row>
    <row r="34" spans="1:22" ht="11.1" customHeight="1" x14ac:dyDescent="0.15">
      <c r="A34" s="17" t="s">
        <v>29</v>
      </c>
      <c r="B34" s="17" t="s">
        <v>81</v>
      </c>
      <c r="C34" s="26"/>
      <c r="D34" s="26"/>
      <c r="E34" s="27"/>
      <c r="F34" s="13"/>
      <c r="G34" s="45"/>
      <c r="H34" s="45"/>
      <c r="I34" s="45"/>
      <c r="J34" s="45"/>
      <c r="K34" s="56"/>
      <c r="L34" s="56"/>
      <c r="M34" s="57"/>
      <c r="N34" s="57"/>
      <c r="O34" s="57"/>
      <c r="P34" s="58"/>
      <c r="Q34" s="76"/>
      <c r="R34" s="76"/>
      <c r="S34" s="76"/>
      <c r="T34" s="76"/>
      <c r="U34" s="76"/>
      <c r="V34" s="76"/>
    </row>
    <row r="35" spans="1:22" ht="11.1" customHeight="1" x14ac:dyDescent="0.15">
      <c r="A35" s="17" t="s">
        <v>38</v>
      </c>
      <c r="B35" s="17" t="s">
        <v>82</v>
      </c>
      <c r="C35" s="26"/>
      <c r="D35" s="26"/>
      <c r="E35" s="27"/>
      <c r="F35" s="13"/>
      <c r="G35" s="45"/>
      <c r="H35" s="45"/>
      <c r="I35" s="45"/>
      <c r="J35" s="45"/>
      <c r="K35" s="56"/>
      <c r="L35" s="56"/>
      <c r="M35" s="57"/>
      <c r="N35" s="57"/>
      <c r="O35" s="57"/>
      <c r="P35" s="58"/>
      <c r="Q35" s="76"/>
      <c r="R35" s="76"/>
      <c r="S35" s="76"/>
      <c r="T35" s="76"/>
      <c r="U35" s="76"/>
      <c r="V35" s="76"/>
    </row>
    <row r="36" spans="1:22" ht="11.1" customHeight="1" x14ac:dyDescent="0.15">
      <c r="A36" s="17" t="s">
        <v>42</v>
      </c>
      <c r="B36" s="17" t="s">
        <v>83</v>
      </c>
      <c r="C36" s="26"/>
      <c r="D36" s="26"/>
      <c r="E36" s="27"/>
      <c r="F36" s="13"/>
      <c r="G36" s="45"/>
      <c r="H36" s="45"/>
      <c r="I36" s="45"/>
      <c r="J36" s="45"/>
      <c r="K36" s="56"/>
      <c r="L36" s="56"/>
      <c r="M36" s="57"/>
      <c r="N36" s="57"/>
      <c r="O36" s="57"/>
      <c r="P36" s="58"/>
      <c r="Q36" s="76"/>
      <c r="R36" s="76"/>
      <c r="S36" s="76"/>
      <c r="T36" s="76"/>
      <c r="U36" s="76"/>
      <c r="V36" s="76"/>
    </row>
    <row r="37" spans="1:22" ht="11.1" customHeight="1" x14ac:dyDescent="0.15">
      <c r="A37" s="17" t="s">
        <v>44</v>
      </c>
      <c r="B37" s="17" t="s">
        <v>55</v>
      </c>
      <c r="C37" s="26"/>
      <c r="D37" s="26"/>
      <c r="E37" s="27"/>
      <c r="F37" s="13"/>
      <c r="G37" s="45"/>
      <c r="H37" s="45"/>
      <c r="I37" s="45"/>
      <c r="J37" s="45"/>
      <c r="K37" s="56"/>
      <c r="L37" s="56"/>
      <c r="M37" s="57"/>
      <c r="N37" s="57"/>
      <c r="O37" s="57"/>
      <c r="P37" s="58"/>
      <c r="Q37" s="76"/>
      <c r="R37" s="76"/>
      <c r="S37" s="76"/>
      <c r="T37" s="76"/>
      <c r="U37" s="76"/>
      <c r="V37" s="76"/>
    </row>
    <row r="38" spans="1:22" ht="11.1" customHeight="1" x14ac:dyDescent="0.15">
      <c r="A38" s="14" t="s">
        <v>84</v>
      </c>
      <c r="B38" s="14" t="s">
        <v>85</v>
      </c>
      <c r="C38" s="10"/>
      <c r="D38" s="10"/>
      <c r="E38" s="12"/>
      <c r="F38" s="13"/>
      <c r="G38" s="48"/>
      <c r="H38" s="48"/>
      <c r="I38" s="48"/>
      <c r="J38" s="48"/>
      <c r="K38" s="53"/>
      <c r="L38" s="53"/>
      <c r="M38" s="57"/>
      <c r="N38" s="57"/>
      <c r="O38" s="57"/>
      <c r="P38" s="58"/>
      <c r="Q38" s="76"/>
      <c r="R38" s="76"/>
      <c r="S38" s="76"/>
      <c r="T38" s="76"/>
      <c r="U38" s="76"/>
      <c r="V38" s="76"/>
    </row>
    <row r="39" spans="1:22" ht="11.1" customHeight="1" x14ac:dyDescent="0.15">
      <c r="A39" s="17" t="s">
        <v>29</v>
      </c>
      <c r="B39" s="17" t="s">
        <v>86</v>
      </c>
      <c r="C39" s="10"/>
      <c r="D39" s="10"/>
      <c r="E39" s="12"/>
      <c r="F39" s="18"/>
      <c r="G39" s="19"/>
      <c r="H39" s="19"/>
      <c r="I39" s="19"/>
      <c r="J39" s="19"/>
      <c r="K39" s="53"/>
      <c r="L39" s="53"/>
      <c r="M39" s="57"/>
      <c r="N39" s="57"/>
      <c r="O39" s="57"/>
      <c r="P39" s="58"/>
      <c r="Q39" s="76"/>
      <c r="R39" s="76"/>
      <c r="S39" s="76"/>
      <c r="T39" s="76"/>
      <c r="U39" s="76"/>
      <c r="V39" s="76"/>
    </row>
    <row r="40" spans="1:22" ht="11.1" customHeight="1" x14ac:dyDescent="0.15">
      <c r="A40" s="17" t="s">
        <v>38</v>
      </c>
      <c r="B40" s="17" t="s">
        <v>87</v>
      </c>
      <c r="C40" s="10"/>
      <c r="D40" s="10"/>
      <c r="E40" s="12"/>
      <c r="F40" s="18"/>
      <c r="G40" s="19"/>
      <c r="H40" s="19"/>
      <c r="I40" s="19"/>
      <c r="J40" s="19"/>
      <c r="K40" s="53"/>
      <c r="L40" s="53"/>
      <c r="M40" s="57"/>
      <c r="N40" s="57"/>
      <c r="O40" s="57"/>
      <c r="P40" s="58"/>
      <c r="Q40" s="76"/>
      <c r="R40" s="76"/>
      <c r="S40" s="76"/>
      <c r="T40" s="76"/>
      <c r="U40" s="76"/>
      <c r="V40" s="76"/>
    </row>
    <row r="41" spans="1:22" ht="11.1" customHeight="1" x14ac:dyDescent="0.15">
      <c r="A41" s="17" t="s">
        <v>42</v>
      </c>
      <c r="B41" s="17" t="s">
        <v>75</v>
      </c>
      <c r="C41" s="26"/>
      <c r="D41" s="26"/>
      <c r="E41" s="27"/>
      <c r="F41" s="18"/>
      <c r="G41" s="21"/>
      <c r="H41" s="21"/>
      <c r="I41" s="21"/>
      <c r="J41" s="21"/>
      <c r="K41" s="53"/>
      <c r="L41" s="53"/>
      <c r="M41" s="57"/>
      <c r="N41" s="57"/>
      <c r="O41" s="57"/>
      <c r="P41" s="58"/>
      <c r="Q41" s="76"/>
      <c r="R41" s="76"/>
      <c r="S41" s="76"/>
      <c r="T41" s="76"/>
      <c r="U41" s="76"/>
      <c r="V41" s="76"/>
    </row>
    <row r="43" spans="1:22" x14ac:dyDescent="0.15">
      <c r="E43" s="5" t="s">
        <v>91</v>
      </c>
    </row>
  </sheetData>
  <mergeCells count="36">
    <mergeCell ref="W18:W20"/>
    <mergeCell ref="X18:X20"/>
    <mergeCell ref="P3:P4"/>
    <mergeCell ref="Q5:Q8"/>
    <mergeCell ref="Q10:Q13"/>
    <mergeCell ref="R5:R8"/>
    <mergeCell ref="R10:R13"/>
    <mergeCell ref="A5:B5"/>
    <mergeCell ref="Q18:V18"/>
    <mergeCell ref="Q19:R19"/>
    <mergeCell ref="S19:T19"/>
    <mergeCell ref="U19:V19"/>
    <mergeCell ref="S5:S8"/>
    <mergeCell ref="S10:S13"/>
    <mergeCell ref="T5:T8"/>
    <mergeCell ref="T10:T13"/>
    <mergeCell ref="U5:U8"/>
    <mergeCell ref="U10:U13"/>
    <mergeCell ref="V5:V8"/>
    <mergeCell ref="V10:V13"/>
    <mergeCell ref="A1:P1"/>
    <mergeCell ref="A2:E2"/>
    <mergeCell ref="H2:J2"/>
    <mergeCell ref="K2:P2"/>
    <mergeCell ref="G3:J3"/>
    <mergeCell ref="A3:A4"/>
    <mergeCell ref="B3:B4"/>
    <mergeCell ref="C3:C4"/>
    <mergeCell ref="D3:D4"/>
    <mergeCell ref="E3:E4"/>
    <mergeCell ref="F3:F4"/>
    <mergeCell ref="K3:K4"/>
    <mergeCell ref="L3:L4"/>
    <mergeCell ref="M3:M4"/>
    <mergeCell ref="N3:N4"/>
    <mergeCell ref="O3:O4"/>
  </mergeCells>
  <phoneticPr fontId="8" type="noConversion"/>
  <printOptions horizontalCentered="1" verticalCentered="1"/>
  <pageMargins left="0.38888888888888901" right="0.16875000000000001" top="0.31805555555555598" bottom="0.2" header="0.18888888888888899" footer="0.16875000000000001"/>
  <pageSetup paperSize="9" orientation="landscape" r:id="rId1"/>
  <headerFooter scaleWithDoc="0"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3"/>
  <sheetViews>
    <sheetView showZeros="0" workbookViewId="0">
      <selection activeCell="R30" sqref="R30"/>
    </sheetView>
  </sheetViews>
  <sheetFormatPr defaultColWidth="9" defaultRowHeight="14.25" x14ac:dyDescent="0.15"/>
  <cols>
    <col min="1" max="1" width="4.625" style="5" customWidth="1"/>
    <col min="2" max="2" width="12.625" style="5" customWidth="1"/>
    <col min="3" max="3" width="5.25" style="5" customWidth="1"/>
    <col min="4" max="4" width="6.375" style="5" customWidth="1"/>
    <col min="5" max="5" width="32" style="5" customWidth="1"/>
    <col min="6" max="6" width="6.875" style="5" customWidth="1"/>
    <col min="7" max="8" width="7" style="5" customWidth="1"/>
    <col min="9" max="9" width="5.875" style="5" customWidth="1"/>
    <col min="10" max="10" width="7" style="5" customWidth="1"/>
    <col min="11" max="11" width="6.875" style="6" customWidth="1"/>
    <col min="12" max="12" width="6.75" style="6" customWidth="1"/>
    <col min="13" max="13" width="5.5" style="5" customWidth="1"/>
    <col min="14" max="14" width="6.75" style="5" customWidth="1"/>
    <col min="15" max="15" width="5.75" style="5" customWidth="1"/>
    <col min="16" max="16" width="5.125" style="5" customWidth="1"/>
    <col min="17" max="17" width="8.75" style="7" customWidth="1"/>
    <col min="18" max="18" width="9.625" style="7" customWidth="1"/>
    <col min="19" max="19" width="7.625" style="7" customWidth="1"/>
    <col min="20" max="20" width="9.625" style="7" customWidth="1"/>
    <col min="21" max="21" width="6.25" style="7" customWidth="1"/>
    <col min="22" max="22" width="9.625" style="7" customWidth="1"/>
    <col min="23" max="16384" width="9" style="5"/>
  </cols>
  <sheetData>
    <row r="1" spans="1:22" ht="20.100000000000001" customHeight="1" x14ac:dyDescent="0.15">
      <c r="A1" s="93" t="s">
        <v>0</v>
      </c>
      <c r="B1" s="93"/>
      <c r="C1" s="93"/>
      <c r="D1" s="93"/>
      <c r="E1" s="93"/>
      <c r="F1" s="93"/>
      <c r="G1" s="93"/>
      <c r="H1" s="93"/>
      <c r="I1" s="93"/>
      <c r="J1" s="93"/>
      <c r="K1" s="94"/>
      <c r="L1" s="94"/>
      <c r="M1" s="93"/>
      <c r="N1" s="93"/>
      <c r="O1" s="93"/>
      <c r="P1" s="93"/>
      <c r="Q1" s="8"/>
      <c r="R1" s="8"/>
      <c r="S1" s="8"/>
      <c r="T1" s="8"/>
      <c r="U1" s="8"/>
      <c r="V1" s="8"/>
    </row>
    <row r="2" spans="1:22" ht="12" customHeight="1" x14ac:dyDescent="0.15">
      <c r="A2" s="95" t="s">
        <v>92</v>
      </c>
      <c r="B2" s="95"/>
      <c r="C2" s="95"/>
      <c r="D2" s="95"/>
      <c r="E2" s="95"/>
      <c r="F2" s="9"/>
      <c r="G2" s="9"/>
      <c r="H2" s="96"/>
      <c r="I2" s="96"/>
      <c r="J2" s="96"/>
      <c r="K2" s="97" t="s">
        <v>2</v>
      </c>
      <c r="L2" s="97"/>
      <c r="M2" s="98"/>
      <c r="N2" s="98"/>
      <c r="O2" s="98"/>
      <c r="P2" s="98"/>
    </row>
    <row r="3" spans="1:22" ht="18" customHeight="1" x14ac:dyDescent="0.15">
      <c r="A3" s="102" t="s">
        <v>3</v>
      </c>
      <c r="B3" s="102" t="s">
        <v>4</v>
      </c>
      <c r="C3" s="103" t="s">
        <v>5</v>
      </c>
      <c r="D3" s="103" t="s">
        <v>6</v>
      </c>
      <c r="E3" s="103" t="s">
        <v>7</v>
      </c>
      <c r="F3" s="104" t="s">
        <v>8</v>
      </c>
      <c r="G3" s="99" t="s">
        <v>9</v>
      </c>
      <c r="H3" s="100"/>
      <c r="I3" s="100"/>
      <c r="J3" s="101"/>
      <c r="K3" s="105" t="s">
        <v>10</v>
      </c>
      <c r="L3" s="105" t="s">
        <v>11</v>
      </c>
      <c r="M3" s="106" t="s">
        <v>12</v>
      </c>
      <c r="N3" s="108" t="s">
        <v>13</v>
      </c>
      <c r="O3" s="108" t="s">
        <v>14</v>
      </c>
      <c r="P3" s="108" t="s">
        <v>15</v>
      </c>
      <c r="Q3" s="71"/>
      <c r="R3" s="71"/>
      <c r="S3" s="71"/>
      <c r="T3" s="71"/>
      <c r="U3" s="71"/>
      <c r="V3" s="71"/>
    </row>
    <row r="4" spans="1:22" ht="42" customHeight="1" x14ac:dyDescent="0.15">
      <c r="A4" s="102"/>
      <c r="B4" s="102"/>
      <c r="C4" s="103"/>
      <c r="D4" s="103"/>
      <c r="E4" s="103"/>
      <c r="F4" s="104"/>
      <c r="G4" s="10" t="s">
        <v>16</v>
      </c>
      <c r="H4" s="11" t="s">
        <v>17</v>
      </c>
      <c r="I4" s="11" t="s">
        <v>18</v>
      </c>
      <c r="J4" s="11" t="s">
        <v>19</v>
      </c>
      <c r="K4" s="105"/>
      <c r="L4" s="105"/>
      <c r="M4" s="107"/>
      <c r="N4" s="108"/>
      <c r="O4" s="108"/>
      <c r="P4" s="108"/>
      <c r="Q4" s="71"/>
      <c r="R4" s="71"/>
      <c r="S4" s="71"/>
      <c r="T4" s="71"/>
      <c r="U4" s="71"/>
      <c r="V4" s="71"/>
    </row>
    <row r="5" spans="1:22" ht="11.1" customHeight="1" x14ac:dyDescent="0.15">
      <c r="A5" s="109" t="s">
        <v>20</v>
      </c>
      <c r="B5" s="110"/>
      <c r="C5" s="12"/>
      <c r="D5" s="12"/>
      <c r="E5" s="12"/>
      <c r="F5" s="13">
        <f t="shared" ref="F5:J5" si="0">SUM(F6,F19)</f>
        <v>30.25</v>
      </c>
      <c r="G5" s="13">
        <f t="shared" si="0"/>
        <v>0</v>
      </c>
      <c r="H5" s="13">
        <f t="shared" si="0"/>
        <v>30</v>
      </c>
      <c r="I5" s="13">
        <f t="shared" si="0"/>
        <v>0</v>
      </c>
      <c r="J5" s="13">
        <f t="shared" si="0"/>
        <v>0.25</v>
      </c>
      <c r="K5" s="49">
        <v>41</v>
      </c>
      <c r="L5" s="49">
        <v>145</v>
      </c>
      <c r="M5" s="48"/>
      <c r="N5" s="48"/>
      <c r="O5" s="48"/>
      <c r="P5" s="48"/>
      <c r="Q5" s="120" t="s">
        <v>21</v>
      </c>
      <c r="R5" s="115" t="s">
        <v>22</v>
      </c>
      <c r="S5" s="112" t="s">
        <v>23</v>
      </c>
      <c r="T5" s="115" t="s">
        <v>24</v>
      </c>
      <c r="U5" s="117" t="s">
        <v>25</v>
      </c>
      <c r="V5" s="117" t="s">
        <v>26</v>
      </c>
    </row>
    <row r="6" spans="1:22" s="1" customFormat="1" ht="11.1" customHeight="1" x14ac:dyDescent="0.15">
      <c r="A6" s="14" t="s">
        <v>27</v>
      </c>
      <c r="B6" s="14" t="s">
        <v>28</v>
      </c>
      <c r="C6" s="15"/>
      <c r="D6" s="15"/>
      <c r="E6" s="16"/>
      <c r="F6" s="13">
        <f t="shared" ref="F6:J6" si="1">SUM(F9)</f>
        <v>30.25</v>
      </c>
      <c r="G6" s="13"/>
      <c r="H6" s="13">
        <f t="shared" si="1"/>
        <v>30</v>
      </c>
      <c r="I6" s="13">
        <f t="shared" si="1"/>
        <v>0</v>
      </c>
      <c r="J6" s="13">
        <f t="shared" si="1"/>
        <v>0.25</v>
      </c>
      <c r="K6" s="49">
        <v>41</v>
      </c>
      <c r="L6" s="49">
        <v>145</v>
      </c>
      <c r="M6" s="83"/>
      <c r="N6" s="83"/>
      <c r="O6" s="83"/>
      <c r="P6" s="84"/>
      <c r="Q6" s="121"/>
      <c r="R6" s="115"/>
      <c r="S6" s="113"/>
      <c r="T6" s="115"/>
      <c r="U6" s="117"/>
      <c r="V6" s="117"/>
    </row>
    <row r="7" spans="1:22" ht="11.1" customHeight="1" x14ac:dyDescent="0.15">
      <c r="A7" s="17" t="s">
        <v>29</v>
      </c>
      <c r="B7" s="17" t="s">
        <v>30</v>
      </c>
      <c r="C7" s="10"/>
      <c r="D7" s="10"/>
      <c r="E7" s="12"/>
      <c r="F7" s="18">
        <f t="shared" ref="F7:J7" si="2">SUM(F8:F9)</f>
        <v>30.25</v>
      </c>
      <c r="G7" s="18">
        <f t="shared" si="2"/>
        <v>0</v>
      </c>
      <c r="H7" s="18">
        <f t="shared" si="2"/>
        <v>30</v>
      </c>
      <c r="I7" s="18">
        <f t="shared" si="2"/>
        <v>0</v>
      </c>
      <c r="J7" s="18">
        <f t="shared" si="2"/>
        <v>0.25</v>
      </c>
      <c r="K7" s="53">
        <v>41</v>
      </c>
      <c r="L7" s="53">
        <v>145</v>
      </c>
      <c r="M7" s="19"/>
      <c r="N7" s="19"/>
      <c r="O7" s="19"/>
      <c r="P7" s="19"/>
      <c r="Q7" s="121"/>
      <c r="R7" s="115"/>
      <c r="S7" s="113"/>
      <c r="T7" s="115"/>
      <c r="U7" s="117"/>
      <c r="V7" s="117"/>
    </row>
    <row r="8" spans="1:22" ht="11.1" customHeight="1" x14ac:dyDescent="0.15">
      <c r="A8" s="17" t="s">
        <v>31</v>
      </c>
      <c r="B8" s="17" t="s">
        <v>32</v>
      </c>
      <c r="C8" s="10"/>
      <c r="D8" s="10"/>
      <c r="E8" s="12"/>
      <c r="F8" s="18"/>
      <c r="G8" s="19"/>
      <c r="H8" s="19"/>
      <c r="I8" s="19"/>
      <c r="J8" s="19"/>
      <c r="K8" s="53"/>
      <c r="L8" s="53"/>
      <c r="M8" s="19"/>
      <c r="N8" s="19"/>
      <c r="O8" s="19"/>
      <c r="P8" s="19"/>
      <c r="Q8" s="122"/>
      <c r="R8" s="115"/>
      <c r="S8" s="114"/>
      <c r="T8" s="115"/>
      <c r="U8" s="117"/>
      <c r="V8" s="117"/>
    </row>
    <row r="9" spans="1:22" ht="36.950000000000003" customHeight="1" x14ac:dyDescent="0.15">
      <c r="A9" s="17" t="s">
        <v>33</v>
      </c>
      <c r="B9" s="17" t="s">
        <v>34</v>
      </c>
      <c r="C9" s="10" t="s">
        <v>35</v>
      </c>
      <c r="D9" s="10" t="s">
        <v>93</v>
      </c>
      <c r="E9" s="12" t="s">
        <v>94</v>
      </c>
      <c r="F9" s="18">
        <f>Q9</f>
        <v>30.25</v>
      </c>
      <c r="G9" s="18"/>
      <c r="H9" s="18">
        <v>30</v>
      </c>
      <c r="I9" s="19">
        <f>[2]工程量清单!H5/10000</f>
        <v>0</v>
      </c>
      <c r="J9" s="19">
        <f>F9-G9-H9-I9</f>
        <v>0.25</v>
      </c>
      <c r="K9" s="53">
        <v>41</v>
      </c>
      <c r="L9" s="53">
        <v>145</v>
      </c>
      <c r="M9" s="19"/>
      <c r="N9" s="19"/>
      <c r="O9" s="19"/>
      <c r="P9" s="19"/>
      <c r="Q9" s="72">
        <f>ROUND((R9*S9+Q14*R14)/10000,2)</f>
        <v>30.25</v>
      </c>
      <c r="R9" s="72">
        <f>ROUND((U9*3*0.2+V9*2.5*0.2),2)</f>
        <v>550</v>
      </c>
      <c r="S9" s="72">
        <v>550</v>
      </c>
      <c r="T9" s="73">
        <f>SUM(U9:V9)</f>
        <v>1100</v>
      </c>
      <c r="U9" s="74"/>
      <c r="V9" s="75">
        <v>1100</v>
      </c>
    </row>
    <row r="10" spans="1:22" ht="11.1" customHeight="1" x14ac:dyDescent="0.15">
      <c r="A10" s="17" t="s">
        <v>38</v>
      </c>
      <c r="B10" s="17" t="s">
        <v>39</v>
      </c>
      <c r="C10" s="10"/>
      <c r="D10" s="10"/>
      <c r="E10" s="20"/>
      <c r="F10" s="18"/>
      <c r="G10" s="21"/>
      <c r="H10" s="22"/>
      <c r="I10" s="55"/>
      <c r="J10" s="55"/>
      <c r="K10" s="56"/>
      <c r="L10" s="56"/>
      <c r="M10" s="85"/>
      <c r="N10" s="85"/>
      <c r="O10" s="85"/>
      <c r="P10" s="25"/>
      <c r="Q10" s="117" t="s">
        <v>40</v>
      </c>
      <c r="R10" s="117" t="s">
        <v>41</v>
      </c>
      <c r="S10" s="112"/>
      <c r="T10" s="116"/>
      <c r="U10" s="118"/>
      <c r="V10" s="118"/>
    </row>
    <row r="11" spans="1:22" ht="11.1" customHeight="1" x14ac:dyDescent="0.15">
      <c r="A11" s="17" t="s">
        <v>42</v>
      </c>
      <c r="B11" s="17" t="s">
        <v>43</v>
      </c>
      <c r="C11" s="23"/>
      <c r="D11" s="23"/>
      <c r="E11" s="24"/>
      <c r="F11" s="18"/>
      <c r="G11" s="21"/>
      <c r="H11" s="21"/>
      <c r="I11" s="21"/>
      <c r="J11" s="21"/>
      <c r="K11" s="56"/>
      <c r="L11" s="56"/>
      <c r="M11" s="85"/>
      <c r="N11" s="85"/>
      <c r="O11" s="85"/>
      <c r="P11" s="25"/>
      <c r="Q11" s="117"/>
      <c r="R11" s="117"/>
      <c r="S11" s="113"/>
      <c r="T11" s="116"/>
      <c r="U11" s="118"/>
      <c r="V11" s="118"/>
    </row>
    <row r="12" spans="1:22" ht="11.1" customHeight="1" x14ac:dyDescent="0.15">
      <c r="A12" s="17" t="s">
        <v>44</v>
      </c>
      <c r="B12" s="17" t="s">
        <v>45</v>
      </c>
      <c r="C12" s="23"/>
      <c r="D12" s="23"/>
      <c r="E12" s="20"/>
      <c r="F12" s="18"/>
      <c r="G12" s="25"/>
      <c r="H12" s="25"/>
      <c r="I12" s="25"/>
      <c r="J12" s="25"/>
      <c r="K12" s="56"/>
      <c r="L12" s="56"/>
      <c r="M12" s="85"/>
      <c r="N12" s="85"/>
      <c r="O12" s="85"/>
      <c r="P12" s="25"/>
      <c r="Q12" s="117"/>
      <c r="R12" s="117"/>
      <c r="S12" s="113"/>
      <c r="T12" s="116"/>
      <c r="U12" s="118"/>
      <c r="V12" s="118"/>
    </row>
    <row r="13" spans="1:22" ht="11.1" customHeight="1" x14ac:dyDescent="0.15">
      <c r="A13" s="17" t="s">
        <v>31</v>
      </c>
      <c r="B13" s="17" t="s">
        <v>46</v>
      </c>
      <c r="C13" s="10"/>
      <c r="D13" s="10"/>
      <c r="E13" s="20"/>
      <c r="F13" s="18"/>
      <c r="G13" s="21"/>
      <c r="H13" s="25"/>
      <c r="I13" s="21"/>
      <c r="J13" s="55"/>
      <c r="K13" s="56"/>
      <c r="L13" s="56"/>
      <c r="M13" s="85"/>
      <c r="N13" s="85"/>
      <c r="O13" s="85"/>
      <c r="P13" s="25"/>
      <c r="Q13" s="117"/>
      <c r="R13" s="117"/>
      <c r="S13" s="114"/>
      <c r="T13" s="116"/>
      <c r="U13" s="118"/>
      <c r="V13" s="118"/>
    </row>
    <row r="14" spans="1:22" ht="11.1" customHeight="1" x14ac:dyDescent="0.15">
      <c r="A14" s="17" t="s">
        <v>33</v>
      </c>
      <c r="B14" s="17" t="s">
        <v>47</v>
      </c>
      <c r="C14" s="10"/>
      <c r="D14" s="10"/>
      <c r="E14" s="20"/>
      <c r="F14" s="18"/>
      <c r="G14" s="25"/>
      <c r="H14" s="21"/>
      <c r="I14" s="21"/>
      <c r="J14" s="21"/>
      <c r="K14" s="56"/>
      <c r="L14" s="56"/>
      <c r="M14" s="85"/>
      <c r="N14" s="85"/>
      <c r="O14" s="85"/>
      <c r="P14" s="25"/>
      <c r="Q14" s="72"/>
      <c r="R14" s="72"/>
      <c r="S14" s="72"/>
      <c r="T14" s="74"/>
      <c r="U14" s="72"/>
      <c r="V14" s="72"/>
    </row>
    <row r="15" spans="1:22" ht="11.1" customHeight="1" x14ac:dyDescent="0.15">
      <c r="A15" s="17" t="s">
        <v>48</v>
      </c>
      <c r="B15" s="17" t="s">
        <v>49</v>
      </c>
      <c r="C15" s="23"/>
      <c r="D15" s="23"/>
      <c r="E15" s="20"/>
      <c r="F15" s="18"/>
      <c r="G15" s="25"/>
      <c r="H15" s="25"/>
      <c r="I15" s="25"/>
      <c r="J15" s="25"/>
      <c r="K15" s="56"/>
      <c r="L15" s="56"/>
      <c r="M15" s="85"/>
      <c r="N15" s="85"/>
      <c r="O15" s="85"/>
      <c r="P15" s="25"/>
      <c r="Q15" s="76"/>
      <c r="R15" s="76"/>
      <c r="S15" s="76"/>
      <c r="T15" s="76"/>
      <c r="U15" s="76"/>
      <c r="V15" s="76"/>
    </row>
    <row r="16" spans="1:22" ht="11.1" customHeight="1" x14ac:dyDescent="0.15">
      <c r="A16" s="17" t="s">
        <v>50</v>
      </c>
      <c r="B16" s="17" t="s">
        <v>51</v>
      </c>
      <c r="C16" s="10"/>
      <c r="D16" s="10"/>
      <c r="E16" s="20"/>
      <c r="F16" s="18"/>
      <c r="G16" s="21"/>
      <c r="H16" s="21"/>
      <c r="I16" s="21"/>
      <c r="J16" s="21"/>
      <c r="K16" s="56"/>
      <c r="L16" s="56"/>
      <c r="M16" s="85"/>
      <c r="N16" s="85"/>
      <c r="O16" s="85"/>
      <c r="P16" s="25"/>
      <c r="Q16" s="76"/>
      <c r="R16" s="76"/>
      <c r="S16" s="76"/>
      <c r="T16" s="76"/>
      <c r="U16" s="76"/>
      <c r="V16" s="76"/>
    </row>
    <row r="17" spans="1:24" ht="11.1" customHeight="1" x14ac:dyDescent="0.15">
      <c r="A17" s="17" t="s">
        <v>52</v>
      </c>
      <c r="B17" s="17" t="s">
        <v>53</v>
      </c>
      <c r="C17" s="26"/>
      <c r="D17" s="26"/>
      <c r="E17" s="27"/>
      <c r="F17" s="18"/>
      <c r="G17" s="21"/>
      <c r="H17" s="21"/>
      <c r="I17" s="21"/>
      <c r="J17" s="21"/>
      <c r="K17" s="56"/>
      <c r="L17" s="56"/>
      <c r="M17" s="85"/>
      <c r="N17" s="85"/>
      <c r="O17" s="85"/>
      <c r="P17" s="25"/>
      <c r="Q17" s="76"/>
      <c r="R17" s="76"/>
      <c r="S17" s="76"/>
      <c r="T17" s="76"/>
      <c r="U17" s="76"/>
      <c r="V17" s="76"/>
    </row>
    <row r="18" spans="1:24" ht="11.1" customHeight="1" x14ac:dyDescent="0.15">
      <c r="A18" s="17" t="s">
        <v>54</v>
      </c>
      <c r="B18" s="17" t="s">
        <v>55</v>
      </c>
      <c r="C18" s="26"/>
      <c r="D18" s="26"/>
      <c r="E18" s="27"/>
      <c r="F18" s="18"/>
      <c r="G18" s="21"/>
      <c r="H18" s="21"/>
      <c r="I18" s="21"/>
      <c r="J18" s="21"/>
      <c r="K18" s="56"/>
      <c r="L18" s="56"/>
      <c r="M18" s="85"/>
      <c r="N18" s="85"/>
      <c r="O18" s="85"/>
      <c r="P18" s="25"/>
      <c r="Q18" s="123" t="s">
        <v>56</v>
      </c>
      <c r="R18" s="123"/>
      <c r="S18" s="123"/>
      <c r="T18" s="123"/>
      <c r="U18" s="123"/>
      <c r="V18" s="123"/>
      <c r="W18" s="124" t="s">
        <v>57</v>
      </c>
      <c r="X18" s="124" t="s">
        <v>58</v>
      </c>
    </row>
    <row r="19" spans="1:24" s="2" customFormat="1" ht="11.1" customHeight="1" x14ac:dyDescent="0.15">
      <c r="A19" s="28" t="s">
        <v>59</v>
      </c>
      <c r="B19" s="28" t="s">
        <v>60</v>
      </c>
      <c r="C19" s="29"/>
      <c r="D19" s="29"/>
      <c r="E19" s="30"/>
      <c r="F19" s="31"/>
      <c r="G19" s="31"/>
      <c r="H19" s="31"/>
      <c r="I19" s="31"/>
      <c r="J19" s="31"/>
      <c r="K19" s="59"/>
      <c r="L19" s="59"/>
      <c r="M19" s="86"/>
      <c r="N19" s="86"/>
      <c r="O19" s="86"/>
      <c r="P19" s="87"/>
      <c r="Q19" s="123" t="s">
        <v>61</v>
      </c>
      <c r="R19" s="123"/>
      <c r="S19" s="123" t="s">
        <v>62</v>
      </c>
      <c r="T19" s="123"/>
      <c r="U19" s="123" t="s">
        <v>63</v>
      </c>
      <c r="V19" s="123"/>
      <c r="W19" s="124"/>
      <c r="X19" s="124"/>
    </row>
    <row r="20" spans="1:24" s="3" customFormat="1" ht="11.1" customHeight="1" x14ac:dyDescent="0.15">
      <c r="A20" s="32" t="s">
        <v>29</v>
      </c>
      <c r="B20" s="32" t="s">
        <v>64</v>
      </c>
      <c r="C20" s="33"/>
      <c r="D20" s="34"/>
      <c r="E20" s="35"/>
      <c r="F20" s="36"/>
      <c r="G20" s="37"/>
      <c r="H20" s="37"/>
      <c r="I20" s="37"/>
      <c r="J20" s="37"/>
      <c r="K20" s="62"/>
      <c r="L20" s="62"/>
      <c r="M20" s="86"/>
      <c r="N20" s="86"/>
      <c r="O20" s="86"/>
      <c r="P20" s="87"/>
      <c r="Q20" s="77" t="s">
        <v>65</v>
      </c>
      <c r="R20" s="77" t="s">
        <v>66</v>
      </c>
      <c r="S20" s="77" t="s">
        <v>65</v>
      </c>
      <c r="T20" s="77" t="s">
        <v>66</v>
      </c>
      <c r="U20" s="77" t="s">
        <v>65</v>
      </c>
      <c r="V20" s="77" t="s">
        <v>66</v>
      </c>
      <c r="W20" s="124"/>
      <c r="X20" s="124"/>
    </row>
    <row r="21" spans="1:24" s="4" customFormat="1" ht="11.1" customHeight="1" x14ac:dyDescent="0.15">
      <c r="A21" s="38" t="s">
        <v>38</v>
      </c>
      <c r="B21" s="39" t="s">
        <v>67</v>
      </c>
      <c r="C21" s="33"/>
      <c r="D21" s="33"/>
      <c r="E21" s="35"/>
      <c r="F21" s="36"/>
      <c r="G21" s="37"/>
      <c r="H21" s="37"/>
      <c r="I21" s="37"/>
      <c r="J21" s="37"/>
      <c r="K21" s="62"/>
      <c r="L21" s="62"/>
      <c r="M21" s="88"/>
      <c r="N21" s="88"/>
      <c r="O21" s="88"/>
      <c r="P21" s="89"/>
      <c r="Q21" s="78">
        <v>1</v>
      </c>
      <c r="R21" s="78">
        <v>0</v>
      </c>
      <c r="S21" s="78"/>
      <c r="T21" s="78"/>
      <c r="U21" s="78"/>
      <c r="V21" s="78"/>
      <c r="W21" s="79">
        <f>SUM(Q21:V21)</f>
        <v>1</v>
      </c>
      <c r="X21" s="79">
        <f>SUM(S21:V21)</f>
        <v>0</v>
      </c>
    </row>
    <row r="22" spans="1:24" s="3" customFormat="1" ht="11.1" customHeight="1" x14ac:dyDescent="0.15">
      <c r="A22" s="32" t="s">
        <v>42</v>
      </c>
      <c r="B22" s="32" t="s">
        <v>68</v>
      </c>
      <c r="C22" s="40"/>
      <c r="D22" s="40"/>
      <c r="E22" s="41"/>
      <c r="F22" s="42"/>
      <c r="G22" s="21"/>
      <c r="H22" s="21"/>
      <c r="I22" s="21"/>
      <c r="J22" s="21"/>
      <c r="K22" s="65"/>
      <c r="L22" s="65"/>
      <c r="M22" s="90"/>
      <c r="N22" s="90"/>
      <c r="O22" s="90"/>
      <c r="P22" s="91"/>
      <c r="Q22" s="76"/>
      <c r="R22" s="76"/>
      <c r="S22" s="76"/>
      <c r="T22" s="76"/>
      <c r="U22" s="76"/>
      <c r="V22" s="76"/>
    </row>
    <row r="23" spans="1:24" ht="11.1" customHeight="1" x14ac:dyDescent="0.15">
      <c r="A23" s="14" t="s">
        <v>69</v>
      </c>
      <c r="B23" s="14" t="s">
        <v>70</v>
      </c>
      <c r="C23" s="10"/>
      <c r="D23" s="10"/>
      <c r="E23" s="12"/>
      <c r="F23" s="13"/>
      <c r="G23" s="13"/>
      <c r="H23" s="13"/>
      <c r="I23" s="13"/>
      <c r="J23" s="13"/>
      <c r="K23" s="81"/>
      <c r="L23" s="81"/>
      <c r="M23" s="85"/>
      <c r="N23" s="85"/>
      <c r="O23" s="85"/>
      <c r="P23" s="25"/>
      <c r="Q23" s="76"/>
      <c r="R23" s="76"/>
      <c r="S23" s="76"/>
      <c r="T23" s="76"/>
      <c r="U23" s="76"/>
      <c r="V23" s="76"/>
    </row>
    <row r="24" spans="1:24" ht="11.1" customHeight="1" x14ac:dyDescent="0.15">
      <c r="A24" s="17" t="s">
        <v>29</v>
      </c>
      <c r="B24" s="17" t="s">
        <v>71</v>
      </c>
      <c r="C24" s="10"/>
      <c r="D24" s="10"/>
      <c r="E24" s="12"/>
      <c r="F24" s="18"/>
      <c r="G24" s="19"/>
      <c r="H24" s="19"/>
      <c r="I24" s="19"/>
      <c r="J24" s="19"/>
      <c r="K24" s="53"/>
      <c r="L24" s="53"/>
      <c r="M24" s="85"/>
      <c r="N24" s="85"/>
      <c r="O24" s="85"/>
      <c r="P24" s="25"/>
      <c r="Q24" s="76"/>
      <c r="R24" s="76"/>
      <c r="S24" s="76"/>
      <c r="T24" s="76"/>
      <c r="U24" s="76"/>
      <c r="V24" s="76"/>
    </row>
    <row r="25" spans="1:24" ht="11.1" customHeight="1" x14ac:dyDescent="0.15">
      <c r="A25" s="17" t="s">
        <v>38</v>
      </c>
      <c r="B25" s="17" t="s">
        <v>72</v>
      </c>
      <c r="C25" s="23"/>
      <c r="D25" s="23"/>
      <c r="E25" s="12"/>
      <c r="F25" s="18"/>
      <c r="G25" s="19"/>
      <c r="H25" s="19"/>
      <c r="I25" s="19"/>
      <c r="J25" s="19"/>
      <c r="K25" s="53"/>
      <c r="L25" s="53"/>
      <c r="M25" s="85"/>
      <c r="N25" s="85"/>
      <c r="O25" s="85"/>
      <c r="P25" s="25"/>
      <c r="Q25" s="76"/>
      <c r="R25" s="76"/>
      <c r="S25" s="76"/>
      <c r="T25" s="76"/>
      <c r="U25" s="76"/>
      <c r="V25" s="76"/>
    </row>
    <row r="26" spans="1:24" ht="11.1" customHeight="1" x14ac:dyDescent="0.15">
      <c r="A26" s="17" t="s">
        <v>42</v>
      </c>
      <c r="B26" s="17" t="s">
        <v>73</v>
      </c>
      <c r="C26" s="10"/>
      <c r="D26" s="10"/>
      <c r="E26" s="12"/>
      <c r="F26" s="18"/>
      <c r="G26" s="21"/>
      <c r="H26" s="22"/>
      <c r="I26" s="55"/>
      <c r="J26" s="55"/>
      <c r="K26" s="56"/>
      <c r="L26" s="56"/>
      <c r="M26" s="85"/>
      <c r="N26" s="85"/>
      <c r="O26" s="85"/>
      <c r="P26" s="25"/>
      <c r="Q26" s="76"/>
      <c r="R26" s="76"/>
      <c r="S26" s="76"/>
      <c r="T26" s="76"/>
      <c r="U26" s="76"/>
      <c r="V26" s="76"/>
    </row>
    <row r="27" spans="1:24" ht="11.1" customHeight="1" x14ac:dyDescent="0.15">
      <c r="A27" s="17" t="s">
        <v>44</v>
      </c>
      <c r="B27" s="17" t="s">
        <v>74</v>
      </c>
      <c r="C27" s="10"/>
      <c r="D27" s="10"/>
      <c r="E27" s="43"/>
      <c r="F27" s="18"/>
      <c r="G27" s="21"/>
      <c r="H27" s="22"/>
      <c r="I27" s="55"/>
      <c r="J27" s="68"/>
      <c r="K27" s="56"/>
      <c r="L27" s="56"/>
      <c r="M27" s="85"/>
      <c r="N27" s="85"/>
      <c r="O27" s="85"/>
      <c r="P27" s="25"/>
      <c r="Q27" s="76"/>
      <c r="R27" s="76"/>
      <c r="S27" s="76"/>
      <c r="T27" s="76"/>
      <c r="U27" s="76"/>
      <c r="V27" s="76"/>
    </row>
    <row r="28" spans="1:24" ht="11.1" customHeight="1" x14ac:dyDescent="0.15">
      <c r="A28" s="17" t="s">
        <v>54</v>
      </c>
      <c r="B28" s="17" t="s">
        <v>75</v>
      </c>
      <c r="C28" s="26"/>
      <c r="D28" s="26"/>
      <c r="E28" s="27"/>
      <c r="F28" s="18"/>
      <c r="G28" s="25"/>
      <c r="H28" s="25"/>
      <c r="I28" s="25"/>
      <c r="J28" s="69"/>
      <c r="K28" s="56"/>
      <c r="L28" s="56"/>
      <c r="M28" s="85"/>
      <c r="N28" s="85"/>
      <c r="O28" s="85"/>
      <c r="P28" s="25"/>
      <c r="Q28" s="76"/>
      <c r="R28" s="76"/>
      <c r="S28" s="76"/>
      <c r="T28" s="76"/>
      <c r="U28" s="76"/>
      <c r="V28" s="76"/>
    </row>
    <row r="29" spans="1:24" ht="11.1" customHeight="1" x14ac:dyDescent="0.15">
      <c r="A29" s="14" t="s">
        <v>76</v>
      </c>
      <c r="B29" s="14" t="s">
        <v>77</v>
      </c>
      <c r="C29" s="10"/>
      <c r="D29" s="10"/>
      <c r="E29" s="12"/>
      <c r="F29" s="18"/>
      <c r="G29" s="19"/>
      <c r="H29" s="19"/>
      <c r="I29" s="19"/>
      <c r="J29" s="19"/>
      <c r="K29" s="56"/>
      <c r="L29" s="56"/>
      <c r="M29" s="85"/>
      <c r="N29" s="85"/>
      <c r="O29" s="85"/>
      <c r="P29" s="25"/>
      <c r="Q29" s="76"/>
      <c r="R29" s="76"/>
      <c r="S29" s="76"/>
      <c r="T29" s="76"/>
      <c r="U29" s="76"/>
      <c r="V29" s="76"/>
    </row>
    <row r="30" spans="1:24" ht="11.1" customHeight="1" x14ac:dyDescent="0.15">
      <c r="A30" s="17" t="s">
        <v>29</v>
      </c>
      <c r="B30" s="17" t="s">
        <v>78</v>
      </c>
      <c r="C30" s="10"/>
      <c r="D30" s="10"/>
      <c r="E30" s="12"/>
      <c r="F30" s="18"/>
      <c r="G30" s="19"/>
      <c r="H30" s="19"/>
      <c r="I30" s="19"/>
      <c r="J30" s="19"/>
      <c r="K30" s="56"/>
      <c r="L30" s="56"/>
      <c r="M30" s="85"/>
      <c r="N30" s="85"/>
      <c r="O30" s="85"/>
      <c r="P30" s="25"/>
      <c r="Q30" s="76"/>
      <c r="R30" s="76"/>
      <c r="S30" s="76"/>
      <c r="T30" s="76"/>
      <c r="U30" s="76"/>
      <c r="V30" s="76"/>
    </row>
    <row r="31" spans="1:24" ht="11.1" customHeight="1" x14ac:dyDescent="0.15">
      <c r="A31" s="17" t="s">
        <v>38</v>
      </c>
      <c r="B31" s="17" t="s">
        <v>77</v>
      </c>
      <c r="C31" s="10"/>
      <c r="D31" s="10"/>
      <c r="E31" s="44"/>
      <c r="F31" s="18"/>
      <c r="G31" s="21"/>
      <c r="H31" s="21"/>
      <c r="I31" s="21"/>
      <c r="J31" s="21"/>
      <c r="K31" s="56"/>
      <c r="L31" s="56"/>
      <c r="M31" s="85"/>
      <c r="N31" s="85"/>
      <c r="O31" s="85"/>
      <c r="P31" s="25"/>
      <c r="Q31" s="76"/>
      <c r="R31" s="76"/>
      <c r="S31" s="76"/>
      <c r="T31" s="76"/>
      <c r="U31" s="76"/>
      <c r="V31" s="76"/>
    </row>
    <row r="32" spans="1:24" ht="11.1" customHeight="1" x14ac:dyDescent="0.15">
      <c r="A32" s="17" t="s">
        <v>42</v>
      </c>
      <c r="B32" s="17" t="s">
        <v>75</v>
      </c>
      <c r="C32" s="26"/>
      <c r="D32" s="26"/>
      <c r="E32" s="27"/>
      <c r="F32" s="13"/>
      <c r="G32" s="45"/>
      <c r="H32" s="45"/>
      <c r="I32" s="45"/>
      <c r="J32" s="45"/>
      <c r="K32" s="56"/>
      <c r="L32" s="56"/>
      <c r="M32" s="85"/>
      <c r="N32" s="85"/>
      <c r="O32" s="85"/>
      <c r="P32" s="25"/>
      <c r="Q32" s="76"/>
      <c r="R32" s="76"/>
      <c r="S32" s="76"/>
      <c r="T32" s="76"/>
      <c r="U32" s="76"/>
      <c r="V32" s="76"/>
    </row>
    <row r="33" spans="1:22" s="1" customFormat="1" ht="11.1" customHeight="1" x14ac:dyDescent="0.15">
      <c r="A33" s="14" t="s">
        <v>79</v>
      </c>
      <c r="B33" s="14" t="s">
        <v>80</v>
      </c>
      <c r="C33" s="46"/>
      <c r="D33" s="46"/>
      <c r="E33" s="47"/>
      <c r="F33" s="13"/>
      <c r="G33" s="45"/>
      <c r="H33" s="45"/>
      <c r="I33" s="45"/>
      <c r="J33" s="45"/>
      <c r="K33" s="70"/>
      <c r="L33" s="70"/>
      <c r="M33" s="83"/>
      <c r="N33" s="83"/>
      <c r="O33" s="83"/>
      <c r="P33" s="84"/>
      <c r="Q33" s="80"/>
      <c r="R33" s="80"/>
      <c r="S33" s="80"/>
      <c r="T33" s="80"/>
      <c r="U33" s="80"/>
      <c r="V33" s="80"/>
    </row>
    <row r="34" spans="1:22" ht="11.1" customHeight="1" x14ac:dyDescent="0.15">
      <c r="A34" s="17" t="s">
        <v>29</v>
      </c>
      <c r="B34" s="17" t="s">
        <v>81</v>
      </c>
      <c r="C34" s="26"/>
      <c r="D34" s="26"/>
      <c r="E34" s="27"/>
      <c r="F34" s="13"/>
      <c r="G34" s="45"/>
      <c r="H34" s="45"/>
      <c r="I34" s="45"/>
      <c r="J34" s="45"/>
      <c r="K34" s="56"/>
      <c r="L34" s="56"/>
      <c r="M34" s="85"/>
      <c r="N34" s="85"/>
      <c r="O34" s="85"/>
      <c r="P34" s="25"/>
      <c r="Q34" s="76"/>
      <c r="R34" s="76"/>
      <c r="S34" s="76"/>
      <c r="T34" s="76"/>
      <c r="U34" s="76"/>
      <c r="V34" s="76"/>
    </row>
    <row r="35" spans="1:22" ht="11.1" customHeight="1" x14ac:dyDescent="0.15">
      <c r="A35" s="17" t="s">
        <v>38</v>
      </c>
      <c r="B35" s="17" t="s">
        <v>82</v>
      </c>
      <c r="C35" s="26"/>
      <c r="D35" s="26"/>
      <c r="E35" s="27"/>
      <c r="F35" s="13"/>
      <c r="G35" s="45"/>
      <c r="H35" s="45"/>
      <c r="I35" s="45"/>
      <c r="J35" s="45"/>
      <c r="K35" s="56"/>
      <c r="L35" s="56"/>
      <c r="M35" s="85"/>
      <c r="N35" s="85"/>
      <c r="O35" s="85"/>
      <c r="P35" s="25"/>
      <c r="Q35" s="76"/>
      <c r="R35" s="76"/>
      <c r="S35" s="76"/>
      <c r="T35" s="76"/>
      <c r="U35" s="76"/>
      <c r="V35" s="76"/>
    </row>
    <row r="36" spans="1:22" ht="11.1" customHeight="1" x14ac:dyDescent="0.15">
      <c r="A36" s="17" t="s">
        <v>42</v>
      </c>
      <c r="B36" s="17" t="s">
        <v>83</v>
      </c>
      <c r="C36" s="26"/>
      <c r="D36" s="26"/>
      <c r="E36" s="27"/>
      <c r="F36" s="13"/>
      <c r="G36" s="45"/>
      <c r="H36" s="45"/>
      <c r="I36" s="45"/>
      <c r="J36" s="45"/>
      <c r="K36" s="56"/>
      <c r="L36" s="56"/>
      <c r="M36" s="85"/>
      <c r="N36" s="85"/>
      <c r="O36" s="85"/>
      <c r="P36" s="25"/>
      <c r="Q36" s="76"/>
      <c r="R36" s="76"/>
      <c r="S36" s="76"/>
      <c r="T36" s="76"/>
      <c r="U36" s="76"/>
      <c r="V36" s="76"/>
    </row>
    <row r="37" spans="1:22" ht="11.1" customHeight="1" x14ac:dyDescent="0.15">
      <c r="A37" s="17" t="s">
        <v>44</v>
      </c>
      <c r="B37" s="17" t="s">
        <v>55</v>
      </c>
      <c r="C37" s="26"/>
      <c r="D37" s="26"/>
      <c r="E37" s="27"/>
      <c r="F37" s="13"/>
      <c r="G37" s="45"/>
      <c r="H37" s="45"/>
      <c r="I37" s="45"/>
      <c r="J37" s="45"/>
      <c r="K37" s="56"/>
      <c r="L37" s="56"/>
      <c r="M37" s="85"/>
      <c r="N37" s="85"/>
      <c r="O37" s="85"/>
      <c r="P37" s="25"/>
      <c r="Q37" s="76"/>
      <c r="R37" s="76"/>
      <c r="S37" s="76"/>
      <c r="T37" s="76"/>
      <c r="U37" s="76"/>
      <c r="V37" s="76"/>
    </row>
    <row r="38" spans="1:22" ht="11.1" customHeight="1" x14ac:dyDescent="0.15">
      <c r="A38" s="14" t="s">
        <v>84</v>
      </c>
      <c r="B38" s="14" t="s">
        <v>85</v>
      </c>
      <c r="C38" s="10"/>
      <c r="D38" s="10"/>
      <c r="E38" s="12"/>
      <c r="F38" s="13"/>
      <c r="G38" s="48"/>
      <c r="H38" s="48"/>
      <c r="I38" s="48"/>
      <c r="J38" s="48"/>
      <c r="K38" s="53"/>
      <c r="L38" s="53"/>
      <c r="M38" s="85"/>
      <c r="N38" s="85"/>
      <c r="O38" s="85"/>
      <c r="P38" s="25"/>
      <c r="Q38" s="76"/>
      <c r="R38" s="76"/>
      <c r="S38" s="76"/>
      <c r="T38" s="76"/>
      <c r="U38" s="76"/>
      <c r="V38" s="76"/>
    </row>
    <row r="39" spans="1:22" ht="11.1" customHeight="1" x14ac:dyDescent="0.15">
      <c r="A39" s="17" t="s">
        <v>29</v>
      </c>
      <c r="B39" s="17" t="s">
        <v>86</v>
      </c>
      <c r="C39" s="10"/>
      <c r="D39" s="10"/>
      <c r="E39" s="12"/>
      <c r="F39" s="18"/>
      <c r="G39" s="19"/>
      <c r="H39" s="19"/>
      <c r="I39" s="19"/>
      <c r="J39" s="19"/>
      <c r="K39" s="53"/>
      <c r="L39" s="53"/>
      <c r="M39" s="85"/>
      <c r="N39" s="85"/>
      <c r="O39" s="85"/>
      <c r="P39" s="25"/>
      <c r="Q39" s="76"/>
      <c r="R39" s="76"/>
      <c r="S39" s="76"/>
      <c r="T39" s="76"/>
      <c r="U39" s="76"/>
      <c r="V39" s="76"/>
    </row>
    <row r="40" spans="1:22" ht="11.1" customHeight="1" x14ac:dyDescent="0.15">
      <c r="A40" s="17" t="s">
        <v>38</v>
      </c>
      <c r="B40" s="17" t="s">
        <v>87</v>
      </c>
      <c r="C40" s="10"/>
      <c r="D40" s="10"/>
      <c r="E40" s="12"/>
      <c r="F40" s="18"/>
      <c r="G40" s="19"/>
      <c r="H40" s="19"/>
      <c r="I40" s="19"/>
      <c r="J40" s="19"/>
      <c r="K40" s="53"/>
      <c r="L40" s="53"/>
      <c r="M40" s="85"/>
      <c r="N40" s="85"/>
      <c r="O40" s="85"/>
      <c r="P40" s="25"/>
      <c r="Q40" s="76"/>
      <c r="R40" s="76"/>
      <c r="S40" s="76"/>
      <c r="T40" s="76"/>
      <c r="U40" s="76"/>
      <c r="V40" s="76"/>
    </row>
    <row r="41" spans="1:22" ht="11.1" customHeight="1" x14ac:dyDescent="0.15">
      <c r="A41" s="17" t="s">
        <v>42</v>
      </c>
      <c r="B41" s="17" t="s">
        <v>75</v>
      </c>
      <c r="C41" s="26"/>
      <c r="D41" s="26"/>
      <c r="E41" s="27"/>
      <c r="F41" s="18"/>
      <c r="G41" s="21"/>
      <c r="H41" s="21"/>
      <c r="I41" s="21"/>
      <c r="J41" s="21"/>
      <c r="K41" s="53"/>
      <c r="L41" s="53"/>
      <c r="M41" s="85"/>
      <c r="N41" s="85"/>
      <c r="O41" s="85"/>
      <c r="P41" s="25"/>
      <c r="Q41" s="76"/>
      <c r="R41" s="76"/>
      <c r="S41" s="76"/>
      <c r="T41" s="76"/>
      <c r="U41" s="76"/>
      <c r="V41" s="76"/>
    </row>
    <row r="43" spans="1:22" x14ac:dyDescent="0.15">
      <c r="E43" s="5" t="s">
        <v>95</v>
      </c>
    </row>
  </sheetData>
  <mergeCells count="36">
    <mergeCell ref="W18:W20"/>
    <mergeCell ref="X18:X20"/>
    <mergeCell ref="P3:P4"/>
    <mergeCell ref="Q5:Q8"/>
    <mergeCell ref="Q10:Q13"/>
    <mergeCell ref="R5:R8"/>
    <mergeCell ref="R10:R13"/>
    <mergeCell ref="A5:B5"/>
    <mergeCell ref="Q18:V18"/>
    <mergeCell ref="Q19:R19"/>
    <mergeCell ref="S19:T19"/>
    <mergeCell ref="U19:V19"/>
    <mergeCell ref="S5:S8"/>
    <mergeCell ref="S10:S13"/>
    <mergeCell ref="T5:T8"/>
    <mergeCell ref="T10:T13"/>
    <mergeCell ref="U5:U8"/>
    <mergeCell ref="U10:U13"/>
    <mergeCell ref="V5:V8"/>
    <mergeCell ref="V10:V13"/>
    <mergeCell ref="A1:P1"/>
    <mergeCell ref="A2:E2"/>
    <mergeCell ref="H2:J2"/>
    <mergeCell ref="K2:P2"/>
    <mergeCell ref="G3:J3"/>
    <mergeCell ref="A3:A4"/>
    <mergeCell ref="B3:B4"/>
    <mergeCell ref="C3:C4"/>
    <mergeCell ref="D3:D4"/>
    <mergeCell ref="E3:E4"/>
    <mergeCell ref="F3:F4"/>
    <mergeCell ref="K3:K4"/>
    <mergeCell ref="L3:L4"/>
    <mergeCell ref="M3:M4"/>
    <mergeCell ref="N3:N4"/>
    <mergeCell ref="O3:O4"/>
  </mergeCells>
  <phoneticPr fontId="8" type="noConversion"/>
  <printOptions horizontalCentered="1" verticalCentered="1"/>
  <pageMargins left="0.38888888888888901" right="0.16875000000000001" top="0.31805555555555598" bottom="0.2" header="0.18888888888888899" footer="0.16875000000000001"/>
  <pageSetup paperSize="9" orientation="landscape" r:id="rId1"/>
  <headerFooter scaleWithDoc="0"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3"/>
  <sheetViews>
    <sheetView showZeros="0" workbookViewId="0">
      <selection activeCell="R30" sqref="R30"/>
    </sheetView>
  </sheetViews>
  <sheetFormatPr defaultColWidth="9" defaultRowHeight="14.25" x14ac:dyDescent="0.15"/>
  <cols>
    <col min="1" max="1" width="4.625" style="5" customWidth="1"/>
    <col min="2" max="2" width="12.625" style="5" customWidth="1"/>
    <col min="3" max="3" width="5.25" style="5" customWidth="1"/>
    <col min="4" max="4" width="6.375" style="5" customWidth="1"/>
    <col min="5" max="5" width="32" style="5" customWidth="1"/>
    <col min="6" max="7" width="6.875" style="5" customWidth="1"/>
    <col min="8" max="8" width="6.625" style="5" customWidth="1"/>
    <col min="9" max="9" width="6.75" style="5" customWidth="1"/>
    <col min="10" max="10" width="7" style="5" customWidth="1"/>
    <col min="11" max="11" width="6.875" style="6" customWidth="1"/>
    <col min="12" max="12" width="6.75" style="6" customWidth="1"/>
    <col min="13" max="13" width="5.5" style="5" customWidth="1"/>
    <col min="14" max="14" width="6.75" style="5" customWidth="1"/>
    <col min="15" max="15" width="5.75" style="5" customWidth="1"/>
    <col min="16" max="16" width="5.125" style="5" customWidth="1"/>
    <col min="17" max="17" width="8.75" style="7" customWidth="1"/>
    <col min="18" max="18" width="9.625" style="7" customWidth="1"/>
    <col min="19" max="19" width="7.625" style="7" customWidth="1"/>
    <col min="20" max="20" width="9.625" style="7" customWidth="1"/>
    <col min="21" max="21" width="6.25" style="7" customWidth="1"/>
    <col min="22" max="22" width="9.625" style="7" customWidth="1"/>
    <col min="23" max="16384" width="9" style="5"/>
  </cols>
  <sheetData>
    <row r="1" spans="1:22" ht="20.100000000000001" customHeight="1" x14ac:dyDescent="0.15">
      <c r="A1" s="93" t="s">
        <v>0</v>
      </c>
      <c r="B1" s="93"/>
      <c r="C1" s="93"/>
      <c r="D1" s="93"/>
      <c r="E1" s="93"/>
      <c r="F1" s="93"/>
      <c r="G1" s="93"/>
      <c r="H1" s="93"/>
      <c r="I1" s="93"/>
      <c r="J1" s="93"/>
      <c r="K1" s="94"/>
      <c r="L1" s="94"/>
      <c r="M1" s="93"/>
      <c r="N1" s="93"/>
      <c r="O1" s="93"/>
      <c r="P1" s="93"/>
      <c r="Q1" s="8"/>
      <c r="R1" s="8"/>
      <c r="S1" s="8"/>
      <c r="T1" s="8"/>
      <c r="U1" s="8"/>
      <c r="V1" s="8"/>
    </row>
    <row r="2" spans="1:22" ht="12" customHeight="1" x14ac:dyDescent="0.15">
      <c r="A2" s="95" t="s">
        <v>96</v>
      </c>
      <c r="B2" s="95"/>
      <c r="C2" s="95"/>
      <c r="D2" s="95"/>
      <c r="E2" s="95"/>
      <c r="F2" s="9"/>
      <c r="G2" s="9"/>
      <c r="H2" s="96"/>
      <c r="I2" s="96"/>
      <c r="J2" s="96"/>
      <c r="K2" s="97" t="s">
        <v>2</v>
      </c>
      <c r="L2" s="97"/>
      <c r="M2" s="98"/>
      <c r="N2" s="98"/>
      <c r="O2" s="98"/>
      <c r="P2" s="98"/>
    </row>
    <row r="3" spans="1:22" ht="18" customHeight="1" x14ac:dyDescent="0.15">
      <c r="A3" s="102" t="s">
        <v>3</v>
      </c>
      <c r="B3" s="102" t="s">
        <v>4</v>
      </c>
      <c r="C3" s="103" t="s">
        <v>5</v>
      </c>
      <c r="D3" s="103" t="s">
        <v>6</v>
      </c>
      <c r="E3" s="103" t="s">
        <v>7</v>
      </c>
      <c r="F3" s="104" t="s">
        <v>8</v>
      </c>
      <c r="G3" s="99" t="s">
        <v>9</v>
      </c>
      <c r="H3" s="100"/>
      <c r="I3" s="100"/>
      <c r="J3" s="101"/>
      <c r="K3" s="105" t="s">
        <v>10</v>
      </c>
      <c r="L3" s="105" t="s">
        <v>11</v>
      </c>
      <c r="M3" s="106" t="s">
        <v>12</v>
      </c>
      <c r="N3" s="108" t="s">
        <v>13</v>
      </c>
      <c r="O3" s="108" t="s">
        <v>14</v>
      </c>
      <c r="P3" s="108" t="s">
        <v>15</v>
      </c>
      <c r="Q3" s="71"/>
      <c r="R3" s="71"/>
      <c r="S3" s="71"/>
      <c r="T3" s="71"/>
      <c r="U3" s="71"/>
      <c r="V3" s="71"/>
    </row>
    <row r="4" spans="1:22" ht="42" customHeight="1" x14ac:dyDescent="0.15">
      <c r="A4" s="102"/>
      <c r="B4" s="102"/>
      <c r="C4" s="103"/>
      <c r="D4" s="103"/>
      <c r="E4" s="103"/>
      <c r="F4" s="104"/>
      <c r="G4" s="10" t="s">
        <v>16</v>
      </c>
      <c r="H4" s="11" t="s">
        <v>17</v>
      </c>
      <c r="I4" s="11" t="s">
        <v>18</v>
      </c>
      <c r="J4" s="11" t="s">
        <v>19</v>
      </c>
      <c r="K4" s="105"/>
      <c r="L4" s="105"/>
      <c r="M4" s="107"/>
      <c r="N4" s="108"/>
      <c r="O4" s="108"/>
      <c r="P4" s="108"/>
      <c r="Q4" s="71"/>
      <c r="R4" s="71"/>
      <c r="S4" s="71"/>
      <c r="T4" s="71"/>
      <c r="U4" s="71"/>
      <c r="V4" s="71"/>
    </row>
    <row r="5" spans="1:22" ht="11.1" customHeight="1" x14ac:dyDescent="0.15">
      <c r="A5" s="109" t="s">
        <v>20</v>
      </c>
      <c r="B5" s="110"/>
      <c r="C5" s="12"/>
      <c r="D5" s="12"/>
      <c r="E5" s="12"/>
      <c r="F5" s="13">
        <f t="shared" ref="F5:J5" si="0">SUM(F6,F19)</f>
        <v>47.4</v>
      </c>
      <c r="G5" s="13">
        <f t="shared" si="0"/>
        <v>0</v>
      </c>
      <c r="H5" s="13">
        <f t="shared" si="0"/>
        <v>30</v>
      </c>
      <c r="I5" s="13">
        <f t="shared" si="0"/>
        <v>2</v>
      </c>
      <c r="J5" s="13">
        <f t="shared" si="0"/>
        <v>15.399999999999999</v>
      </c>
      <c r="K5" s="81">
        <v>37</v>
      </c>
      <c r="L5" s="81">
        <v>146</v>
      </c>
      <c r="M5" s="50"/>
      <c r="N5" s="50"/>
      <c r="O5" s="50"/>
      <c r="P5" s="50"/>
      <c r="Q5" s="120" t="s">
        <v>21</v>
      </c>
      <c r="R5" s="115" t="s">
        <v>22</v>
      </c>
      <c r="S5" s="112" t="s">
        <v>23</v>
      </c>
      <c r="T5" s="115" t="s">
        <v>24</v>
      </c>
      <c r="U5" s="117" t="s">
        <v>25</v>
      </c>
      <c r="V5" s="117" t="s">
        <v>26</v>
      </c>
    </row>
    <row r="6" spans="1:22" ht="11.1" customHeight="1" x14ac:dyDescent="0.15">
      <c r="A6" s="14" t="s">
        <v>27</v>
      </c>
      <c r="B6" s="14" t="s">
        <v>28</v>
      </c>
      <c r="C6" s="10"/>
      <c r="D6" s="10"/>
      <c r="E6" s="12"/>
      <c r="F6" s="13">
        <f t="shared" ref="F6:J6" si="1">SUM(F7)</f>
        <v>32.4</v>
      </c>
      <c r="G6" s="13">
        <f t="shared" si="1"/>
        <v>0</v>
      </c>
      <c r="H6" s="13">
        <f t="shared" si="1"/>
        <v>30</v>
      </c>
      <c r="I6" s="13">
        <f t="shared" si="1"/>
        <v>0</v>
      </c>
      <c r="J6" s="13">
        <f t="shared" si="1"/>
        <v>2.3999999999999986</v>
      </c>
      <c r="K6" s="81">
        <v>37</v>
      </c>
      <c r="L6" s="81">
        <v>146</v>
      </c>
      <c r="M6" s="57"/>
      <c r="N6" s="57"/>
      <c r="O6" s="57"/>
      <c r="P6" s="58"/>
      <c r="Q6" s="121"/>
      <c r="R6" s="115"/>
      <c r="S6" s="113"/>
      <c r="T6" s="115"/>
      <c r="U6" s="117"/>
      <c r="V6" s="117"/>
    </row>
    <row r="7" spans="1:22" ht="11.1" customHeight="1" x14ac:dyDescent="0.15">
      <c r="A7" s="17" t="s">
        <v>29</v>
      </c>
      <c r="B7" s="17" t="s">
        <v>30</v>
      </c>
      <c r="C7" s="10"/>
      <c r="D7" s="10"/>
      <c r="E7" s="12"/>
      <c r="F7" s="18">
        <f t="shared" ref="F7:J7" si="2">SUM(F8:F9)</f>
        <v>32.4</v>
      </c>
      <c r="G7" s="18">
        <f t="shared" si="2"/>
        <v>0</v>
      </c>
      <c r="H7" s="18">
        <f t="shared" si="2"/>
        <v>30</v>
      </c>
      <c r="I7" s="18">
        <f t="shared" si="2"/>
        <v>0</v>
      </c>
      <c r="J7" s="18">
        <f t="shared" si="2"/>
        <v>2.3999999999999986</v>
      </c>
      <c r="K7" s="82">
        <v>37</v>
      </c>
      <c r="L7" s="82">
        <v>146</v>
      </c>
      <c r="M7" s="54"/>
      <c r="N7" s="54"/>
      <c r="O7" s="54"/>
      <c r="P7" s="54"/>
      <c r="Q7" s="121"/>
      <c r="R7" s="115"/>
      <c r="S7" s="113"/>
      <c r="T7" s="115"/>
      <c r="U7" s="117"/>
      <c r="V7" s="117"/>
    </row>
    <row r="8" spans="1:22" ht="11.1" customHeight="1" x14ac:dyDescent="0.15">
      <c r="A8" s="17" t="s">
        <v>31</v>
      </c>
      <c r="B8" s="17" t="s">
        <v>32</v>
      </c>
      <c r="C8" s="10"/>
      <c r="D8" s="10"/>
      <c r="E8" s="12"/>
      <c r="F8" s="18"/>
      <c r="G8" s="19"/>
      <c r="H8" s="19"/>
      <c r="I8" s="19"/>
      <c r="J8" s="19"/>
      <c r="K8" s="53"/>
      <c r="L8" s="53"/>
      <c r="M8" s="54"/>
      <c r="N8" s="54"/>
      <c r="O8" s="54"/>
      <c r="P8" s="54"/>
      <c r="Q8" s="122"/>
      <c r="R8" s="115"/>
      <c r="S8" s="114"/>
      <c r="T8" s="115"/>
      <c r="U8" s="117"/>
      <c r="V8" s="117"/>
    </row>
    <row r="9" spans="1:22" ht="45.95" customHeight="1" x14ac:dyDescent="0.15">
      <c r="A9" s="17" t="s">
        <v>33</v>
      </c>
      <c r="B9" s="17" t="s">
        <v>34</v>
      </c>
      <c r="C9" s="10" t="s">
        <v>35</v>
      </c>
      <c r="D9" s="10" t="s">
        <v>97</v>
      </c>
      <c r="E9" s="12" t="s">
        <v>98</v>
      </c>
      <c r="F9" s="18">
        <f>Q9</f>
        <v>32.4</v>
      </c>
      <c r="G9" s="18"/>
      <c r="H9" s="18">
        <v>30</v>
      </c>
      <c r="I9" s="18">
        <f>[3]工程量清单!H5/10000</f>
        <v>0</v>
      </c>
      <c r="J9" s="18">
        <f>F9-G9-H9-I9</f>
        <v>2.3999999999999986</v>
      </c>
      <c r="K9" s="82">
        <v>37</v>
      </c>
      <c r="L9" s="82">
        <v>146</v>
      </c>
      <c r="M9" s="54"/>
      <c r="N9" s="54"/>
      <c r="O9" s="54"/>
      <c r="P9" s="54"/>
      <c r="Q9" s="72">
        <f>ROUND((R9*S9+Q14*R14)/10000,2)</f>
        <v>32.4</v>
      </c>
      <c r="R9" s="72">
        <f>ROUND((U9*3*0.2+V9*2.5*0.2),2)</f>
        <v>510</v>
      </c>
      <c r="S9" s="72">
        <v>550</v>
      </c>
      <c r="T9" s="73">
        <f>SUM(U9:V9)</f>
        <v>850</v>
      </c>
      <c r="U9" s="74">
        <v>850</v>
      </c>
      <c r="V9" s="75"/>
    </row>
    <row r="10" spans="1:22" ht="11.1" customHeight="1" x14ac:dyDescent="0.15">
      <c r="A10" s="17" t="s">
        <v>38</v>
      </c>
      <c r="B10" s="17" t="s">
        <v>39</v>
      </c>
      <c r="C10" s="10"/>
      <c r="D10" s="10"/>
      <c r="E10" s="20"/>
      <c r="F10" s="18"/>
      <c r="G10" s="21"/>
      <c r="H10" s="22"/>
      <c r="I10" s="55"/>
      <c r="J10" s="55"/>
      <c r="K10" s="56"/>
      <c r="L10" s="56"/>
      <c r="M10" s="57"/>
      <c r="N10" s="57"/>
      <c r="O10" s="57"/>
      <c r="P10" s="58"/>
      <c r="Q10" s="117" t="s">
        <v>40</v>
      </c>
      <c r="R10" s="117" t="s">
        <v>41</v>
      </c>
      <c r="S10" s="112"/>
      <c r="T10" s="116"/>
      <c r="U10" s="118"/>
      <c r="V10" s="118"/>
    </row>
    <row r="11" spans="1:22" ht="11.1" customHeight="1" x14ac:dyDescent="0.15">
      <c r="A11" s="17" t="s">
        <v>42</v>
      </c>
      <c r="B11" s="17" t="s">
        <v>43</v>
      </c>
      <c r="C11" s="23"/>
      <c r="D11" s="23"/>
      <c r="E11" s="24"/>
      <c r="F11" s="18"/>
      <c r="G11" s="21"/>
      <c r="H11" s="21"/>
      <c r="I11" s="21"/>
      <c r="J11" s="21"/>
      <c r="K11" s="56"/>
      <c r="L11" s="56"/>
      <c r="M11" s="57"/>
      <c r="N11" s="57"/>
      <c r="O11" s="57"/>
      <c r="P11" s="58"/>
      <c r="Q11" s="117"/>
      <c r="R11" s="117"/>
      <c r="S11" s="113"/>
      <c r="T11" s="116"/>
      <c r="U11" s="118"/>
      <c r="V11" s="118"/>
    </row>
    <row r="12" spans="1:22" ht="11.1" customHeight="1" x14ac:dyDescent="0.15">
      <c r="A12" s="17" t="s">
        <v>44</v>
      </c>
      <c r="B12" s="17" t="s">
        <v>45</v>
      </c>
      <c r="C12" s="23"/>
      <c r="D12" s="23"/>
      <c r="E12" s="20"/>
      <c r="F12" s="18"/>
      <c r="G12" s="25"/>
      <c r="H12" s="25"/>
      <c r="I12" s="25"/>
      <c r="J12" s="25"/>
      <c r="K12" s="56"/>
      <c r="L12" s="56"/>
      <c r="M12" s="57"/>
      <c r="N12" s="57"/>
      <c r="O12" s="57"/>
      <c r="P12" s="58"/>
      <c r="Q12" s="117"/>
      <c r="R12" s="117"/>
      <c r="S12" s="113"/>
      <c r="T12" s="116"/>
      <c r="U12" s="118"/>
      <c r="V12" s="118"/>
    </row>
    <row r="13" spans="1:22" ht="11.1" customHeight="1" x14ac:dyDescent="0.15">
      <c r="A13" s="17" t="s">
        <v>31</v>
      </c>
      <c r="B13" s="17" t="s">
        <v>46</v>
      </c>
      <c r="C13" s="10"/>
      <c r="D13" s="10"/>
      <c r="E13" s="20"/>
      <c r="F13" s="18"/>
      <c r="G13" s="21"/>
      <c r="H13" s="25"/>
      <c r="I13" s="21"/>
      <c r="J13" s="55"/>
      <c r="K13" s="56"/>
      <c r="L13" s="56"/>
      <c r="M13" s="57"/>
      <c r="N13" s="57"/>
      <c r="O13" s="57"/>
      <c r="P13" s="58"/>
      <c r="Q13" s="117"/>
      <c r="R13" s="117"/>
      <c r="S13" s="114"/>
      <c r="T13" s="116"/>
      <c r="U13" s="118"/>
      <c r="V13" s="118"/>
    </row>
    <row r="14" spans="1:22" ht="11.1" customHeight="1" x14ac:dyDescent="0.15">
      <c r="A14" s="17" t="s">
        <v>33</v>
      </c>
      <c r="B14" s="17" t="s">
        <v>47</v>
      </c>
      <c r="C14" s="10"/>
      <c r="D14" s="10"/>
      <c r="E14" s="20"/>
      <c r="F14" s="18"/>
      <c r="G14" s="25"/>
      <c r="H14" s="21"/>
      <c r="I14" s="21"/>
      <c r="J14" s="21"/>
      <c r="K14" s="56"/>
      <c r="L14" s="56"/>
      <c r="M14" s="57"/>
      <c r="N14" s="57"/>
      <c r="O14" s="57"/>
      <c r="P14" s="58"/>
      <c r="Q14" s="72">
        <v>128</v>
      </c>
      <c r="R14" s="72">
        <v>340</v>
      </c>
      <c r="S14" s="72"/>
      <c r="T14" s="74"/>
      <c r="U14" s="72"/>
      <c r="V14" s="72"/>
    </row>
    <row r="15" spans="1:22" ht="11.1" customHeight="1" x14ac:dyDescent="0.15">
      <c r="A15" s="17" t="s">
        <v>48</v>
      </c>
      <c r="B15" s="17" t="s">
        <v>49</v>
      </c>
      <c r="C15" s="23"/>
      <c r="D15" s="23"/>
      <c r="E15" s="20"/>
      <c r="F15" s="18"/>
      <c r="G15" s="25"/>
      <c r="H15" s="25"/>
      <c r="I15" s="25"/>
      <c r="J15" s="25"/>
      <c r="K15" s="56"/>
      <c r="L15" s="56"/>
      <c r="M15" s="57"/>
      <c r="N15" s="57"/>
      <c r="O15" s="57"/>
      <c r="P15" s="58"/>
      <c r="Q15" s="76"/>
      <c r="R15" s="76"/>
      <c r="S15" s="76"/>
      <c r="T15" s="76"/>
      <c r="U15" s="76"/>
      <c r="V15" s="76"/>
    </row>
    <row r="16" spans="1:22" ht="11.1" customHeight="1" x14ac:dyDescent="0.15">
      <c r="A16" s="17" t="s">
        <v>50</v>
      </c>
      <c r="B16" s="17" t="s">
        <v>51</v>
      </c>
      <c r="C16" s="10"/>
      <c r="D16" s="10"/>
      <c r="E16" s="20"/>
      <c r="F16" s="18"/>
      <c r="G16" s="21"/>
      <c r="H16" s="21"/>
      <c r="I16" s="21"/>
      <c r="J16" s="21"/>
      <c r="K16" s="56"/>
      <c r="L16" s="56"/>
      <c r="M16" s="57"/>
      <c r="N16" s="57"/>
      <c r="O16" s="57"/>
      <c r="P16" s="58"/>
      <c r="Q16" s="76"/>
      <c r="R16" s="76"/>
      <c r="S16" s="76"/>
      <c r="T16" s="76"/>
      <c r="U16" s="76"/>
      <c r="V16" s="76"/>
    </row>
    <row r="17" spans="1:24" ht="11.1" customHeight="1" x14ac:dyDescent="0.15">
      <c r="A17" s="17" t="s">
        <v>52</v>
      </c>
      <c r="B17" s="17" t="s">
        <v>53</v>
      </c>
      <c r="C17" s="26"/>
      <c r="D17" s="26"/>
      <c r="E17" s="27"/>
      <c r="F17" s="18"/>
      <c r="G17" s="21"/>
      <c r="H17" s="21"/>
      <c r="I17" s="21"/>
      <c r="J17" s="21"/>
      <c r="K17" s="56"/>
      <c r="L17" s="56"/>
      <c r="M17" s="57"/>
      <c r="N17" s="57"/>
      <c r="O17" s="57"/>
      <c r="P17" s="58"/>
      <c r="Q17" s="76"/>
      <c r="R17" s="76"/>
      <c r="S17" s="76"/>
      <c r="T17" s="76"/>
      <c r="U17" s="76"/>
      <c r="V17" s="76"/>
    </row>
    <row r="18" spans="1:24" ht="11.1" customHeight="1" x14ac:dyDescent="0.15">
      <c r="A18" s="17" t="s">
        <v>54</v>
      </c>
      <c r="B18" s="17" t="s">
        <v>55</v>
      </c>
      <c r="C18" s="26"/>
      <c r="D18" s="26"/>
      <c r="E18" s="27"/>
      <c r="F18" s="18"/>
      <c r="G18" s="21"/>
      <c r="H18" s="21"/>
      <c r="I18" s="21"/>
      <c r="J18" s="21"/>
      <c r="K18" s="56"/>
      <c r="L18" s="56"/>
      <c r="M18" s="57"/>
      <c r="N18" s="57"/>
      <c r="O18" s="57"/>
      <c r="P18" s="58"/>
      <c r="Q18" s="123" t="s">
        <v>56</v>
      </c>
      <c r="R18" s="123"/>
      <c r="S18" s="123"/>
      <c r="T18" s="123"/>
      <c r="U18" s="123"/>
      <c r="V18" s="123"/>
      <c r="W18" s="124" t="s">
        <v>57</v>
      </c>
      <c r="X18" s="124" t="s">
        <v>58</v>
      </c>
    </row>
    <row r="19" spans="1:24" s="2" customFormat="1" ht="11.1" customHeight="1" x14ac:dyDescent="0.15">
      <c r="A19" s="28" t="s">
        <v>59</v>
      </c>
      <c r="B19" s="28" t="s">
        <v>60</v>
      </c>
      <c r="C19" s="29"/>
      <c r="D19" s="29"/>
      <c r="E19" s="30"/>
      <c r="F19" s="31">
        <f t="shared" ref="F19:L19" si="3">SUM(F20:F22)</f>
        <v>15</v>
      </c>
      <c r="G19" s="31">
        <f t="shared" si="3"/>
        <v>0</v>
      </c>
      <c r="H19" s="31">
        <f t="shared" si="3"/>
        <v>0</v>
      </c>
      <c r="I19" s="31">
        <f t="shared" si="3"/>
        <v>2</v>
      </c>
      <c r="J19" s="31">
        <f t="shared" si="3"/>
        <v>13</v>
      </c>
      <c r="K19" s="59">
        <f t="shared" si="3"/>
        <v>1</v>
      </c>
      <c r="L19" s="59">
        <f t="shared" si="3"/>
        <v>4</v>
      </c>
      <c r="M19" s="60"/>
      <c r="N19" s="60"/>
      <c r="O19" s="60"/>
      <c r="P19" s="61"/>
      <c r="Q19" s="123" t="s">
        <v>61</v>
      </c>
      <c r="R19" s="123"/>
      <c r="S19" s="123" t="s">
        <v>62</v>
      </c>
      <c r="T19" s="123"/>
      <c r="U19" s="123" t="s">
        <v>63</v>
      </c>
      <c r="V19" s="123"/>
      <c r="W19" s="124"/>
      <c r="X19" s="124"/>
    </row>
    <row r="20" spans="1:24" s="3" customFormat="1" ht="11.1" customHeight="1" x14ac:dyDescent="0.15">
      <c r="A20" s="32" t="s">
        <v>29</v>
      </c>
      <c r="B20" s="32" t="s">
        <v>64</v>
      </c>
      <c r="C20" s="33"/>
      <c r="D20" s="34"/>
      <c r="E20" s="35"/>
      <c r="F20" s="36"/>
      <c r="G20" s="37"/>
      <c r="H20" s="37"/>
      <c r="I20" s="37"/>
      <c r="J20" s="37"/>
      <c r="K20" s="62"/>
      <c r="L20" s="62"/>
      <c r="M20" s="60"/>
      <c r="N20" s="60"/>
      <c r="O20" s="60"/>
      <c r="P20" s="61"/>
      <c r="Q20" s="77" t="s">
        <v>65</v>
      </c>
      <c r="R20" s="77" t="s">
        <v>66</v>
      </c>
      <c r="S20" s="77" t="s">
        <v>65</v>
      </c>
      <c r="T20" s="77" t="s">
        <v>66</v>
      </c>
      <c r="U20" s="77" t="s">
        <v>65</v>
      </c>
      <c r="V20" s="77" t="s">
        <v>66</v>
      </c>
      <c r="W20" s="124"/>
      <c r="X20" s="124"/>
    </row>
    <row r="21" spans="1:24" s="4" customFormat="1" ht="11.1" customHeight="1" x14ac:dyDescent="0.15">
      <c r="A21" s="38" t="s">
        <v>38</v>
      </c>
      <c r="B21" s="39" t="s">
        <v>67</v>
      </c>
      <c r="C21" s="33" t="str">
        <f>C9</f>
        <v>新建</v>
      </c>
      <c r="D21" s="33" t="str">
        <f>D9</f>
        <v>塔之苴</v>
      </c>
      <c r="E21" s="35" t="str">
        <f>"实施农村危房改造"&amp;X21&amp;"户"</f>
        <v>实施农村危房改造1户</v>
      </c>
      <c r="F21" s="36">
        <f>X21*15</f>
        <v>15</v>
      </c>
      <c r="G21" s="37"/>
      <c r="H21" s="37"/>
      <c r="I21" s="37">
        <f>(S21+U21)*2+(T21+V21)*6</f>
        <v>2</v>
      </c>
      <c r="J21" s="37">
        <f>F21-I21</f>
        <v>13</v>
      </c>
      <c r="K21" s="62">
        <f>X21</f>
        <v>1</v>
      </c>
      <c r="L21" s="62">
        <f>X21*4</f>
        <v>4</v>
      </c>
      <c r="M21" s="63"/>
      <c r="N21" s="63"/>
      <c r="O21" s="63"/>
      <c r="P21" s="64"/>
      <c r="Q21" s="78">
        <v>1</v>
      </c>
      <c r="R21" s="78"/>
      <c r="S21" s="78">
        <v>1</v>
      </c>
      <c r="T21" s="78"/>
      <c r="U21" s="78"/>
      <c r="V21" s="78"/>
      <c r="W21" s="79">
        <f>SUM(Q21:V21)</f>
        <v>2</v>
      </c>
      <c r="X21" s="79">
        <f>SUM(S21:V21)</f>
        <v>1</v>
      </c>
    </row>
    <row r="22" spans="1:24" s="3" customFormat="1" ht="11.1" customHeight="1" x14ac:dyDescent="0.15">
      <c r="A22" s="32" t="s">
        <v>42</v>
      </c>
      <c r="B22" s="32" t="s">
        <v>68</v>
      </c>
      <c r="C22" s="40"/>
      <c r="D22" s="40"/>
      <c r="E22" s="41"/>
      <c r="F22" s="42"/>
      <c r="G22" s="21"/>
      <c r="H22" s="21"/>
      <c r="I22" s="21"/>
      <c r="J22" s="21"/>
      <c r="K22" s="65"/>
      <c r="L22" s="65"/>
      <c r="M22" s="66"/>
      <c r="N22" s="66"/>
      <c r="O22" s="66"/>
      <c r="P22" s="67"/>
      <c r="Q22" s="76"/>
      <c r="R22" s="76"/>
      <c r="S22" s="76"/>
      <c r="T22" s="76"/>
      <c r="U22" s="76"/>
      <c r="V22" s="76"/>
    </row>
    <row r="23" spans="1:24" ht="11.1" customHeight="1" x14ac:dyDescent="0.15">
      <c r="A23" s="14" t="s">
        <v>69</v>
      </c>
      <c r="B23" s="14" t="s">
        <v>70</v>
      </c>
      <c r="C23" s="10"/>
      <c r="D23" s="10"/>
      <c r="E23" s="12"/>
      <c r="F23" s="13"/>
      <c r="G23" s="48"/>
      <c r="H23" s="48"/>
      <c r="I23" s="48"/>
      <c r="J23" s="48"/>
      <c r="K23" s="53"/>
      <c r="L23" s="53"/>
      <c r="M23" s="57"/>
      <c r="N23" s="57"/>
      <c r="O23" s="57"/>
      <c r="P23" s="58"/>
      <c r="Q23" s="76"/>
      <c r="R23" s="76"/>
      <c r="S23" s="76"/>
      <c r="T23" s="76"/>
      <c r="U23" s="76"/>
      <c r="V23" s="76"/>
    </row>
    <row r="24" spans="1:24" ht="11.1" customHeight="1" x14ac:dyDescent="0.15">
      <c r="A24" s="17" t="s">
        <v>29</v>
      </c>
      <c r="B24" s="17" t="s">
        <v>71</v>
      </c>
      <c r="C24" s="10"/>
      <c r="D24" s="10"/>
      <c r="E24" s="12"/>
      <c r="F24" s="13"/>
      <c r="G24" s="48"/>
      <c r="H24" s="48"/>
      <c r="I24" s="48"/>
      <c r="J24" s="48"/>
      <c r="K24" s="53"/>
      <c r="L24" s="53"/>
      <c r="M24" s="57"/>
      <c r="N24" s="57"/>
      <c r="O24" s="57"/>
      <c r="P24" s="58"/>
      <c r="Q24" s="76"/>
      <c r="R24" s="76"/>
      <c r="S24" s="76"/>
      <c r="T24" s="76"/>
      <c r="U24" s="76"/>
      <c r="V24" s="76"/>
    </row>
    <row r="25" spans="1:24" ht="11.1" customHeight="1" x14ac:dyDescent="0.15">
      <c r="A25" s="17" t="s">
        <v>38</v>
      </c>
      <c r="B25" s="17" t="s">
        <v>72</v>
      </c>
      <c r="C25" s="23"/>
      <c r="D25" s="23"/>
      <c r="E25" s="12"/>
      <c r="F25" s="18"/>
      <c r="G25" s="19"/>
      <c r="H25" s="19"/>
      <c r="I25" s="19"/>
      <c r="J25" s="19"/>
      <c r="K25" s="53"/>
      <c r="L25" s="53"/>
      <c r="M25" s="57"/>
      <c r="N25" s="57"/>
      <c r="O25" s="57"/>
      <c r="P25" s="58"/>
      <c r="Q25" s="76"/>
      <c r="R25" s="76"/>
      <c r="S25" s="76"/>
      <c r="T25" s="76"/>
      <c r="U25" s="76"/>
      <c r="V25" s="76"/>
    </row>
    <row r="26" spans="1:24" ht="11.1" customHeight="1" x14ac:dyDescent="0.15">
      <c r="A26" s="17" t="s">
        <v>42</v>
      </c>
      <c r="B26" s="17" t="s">
        <v>73</v>
      </c>
      <c r="C26" s="10"/>
      <c r="D26" s="10"/>
      <c r="E26" s="12"/>
      <c r="F26" s="18"/>
      <c r="G26" s="21"/>
      <c r="H26" s="22"/>
      <c r="I26" s="55"/>
      <c r="J26" s="55"/>
      <c r="K26" s="56"/>
      <c r="L26" s="56"/>
      <c r="M26" s="57"/>
      <c r="N26" s="57"/>
      <c r="O26" s="57"/>
      <c r="P26" s="58"/>
      <c r="Q26" s="76"/>
      <c r="R26" s="76"/>
      <c r="S26" s="76"/>
      <c r="T26" s="76"/>
      <c r="U26" s="76"/>
      <c r="V26" s="76"/>
    </row>
    <row r="27" spans="1:24" ht="11.1" customHeight="1" x14ac:dyDescent="0.15">
      <c r="A27" s="17" t="s">
        <v>44</v>
      </c>
      <c r="B27" s="17" t="s">
        <v>74</v>
      </c>
      <c r="C27" s="10"/>
      <c r="D27" s="10"/>
      <c r="E27" s="43"/>
      <c r="F27" s="18"/>
      <c r="G27" s="21"/>
      <c r="H27" s="22"/>
      <c r="I27" s="55"/>
      <c r="J27" s="55"/>
      <c r="K27" s="56"/>
      <c r="L27" s="56"/>
      <c r="M27" s="57"/>
      <c r="N27" s="57"/>
      <c r="O27" s="57"/>
      <c r="P27" s="58"/>
      <c r="Q27" s="76"/>
      <c r="R27" s="76"/>
      <c r="S27" s="76"/>
      <c r="T27" s="76"/>
      <c r="U27" s="76"/>
      <c r="V27" s="76"/>
    </row>
    <row r="28" spans="1:24" ht="11.1" customHeight="1" x14ac:dyDescent="0.15">
      <c r="A28" s="17" t="s">
        <v>54</v>
      </c>
      <c r="B28" s="17" t="s">
        <v>75</v>
      </c>
      <c r="C28" s="26"/>
      <c r="D28" s="26"/>
      <c r="E28" s="27"/>
      <c r="F28" s="18"/>
      <c r="G28" s="25"/>
      <c r="H28" s="25"/>
      <c r="I28" s="25"/>
      <c r="J28" s="25"/>
      <c r="K28" s="56"/>
      <c r="L28" s="56"/>
      <c r="M28" s="57"/>
      <c r="N28" s="57"/>
      <c r="O28" s="57"/>
      <c r="P28" s="58"/>
      <c r="Q28" s="76"/>
      <c r="R28" s="76"/>
      <c r="S28" s="76"/>
      <c r="T28" s="76"/>
      <c r="U28" s="76"/>
      <c r="V28" s="76"/>
    </row>
    <row r="29" spans="1:24" ht="11.1" customHeight="1" x14ac:dyDescent="0.15">
      <c r="A29" s="14" t="s">
        <v>76</v>
      </c>
      <c r="B29" s="14" t="s">
        <v>77</v>
      </c>
      <c r="C29" s="10"/>
      <c r="D29" s="10"/>
      <c r="E29" s="12"/>
      <c r="F29" s="18"/>
      <c r="G29" s="19"/>
      <c r="H29" s="19"/>
      <c r="I29" s="19"/>
      <c r="J29" s="19"/>
      <c r="K29" s="56"/>
      <c r="L29" s="56"/>
      <c r="M29" s="57"/>
      <c r="N29" s="57"/>
      <c r="O29" s="57"/>
      <c r="P29" s="58"/>
      <c r="Q29" s="76"/>
      <c r="R29" s="76"/>
      <c r="S29" s="76"/>
      <c r="T29" s="76"/>
      <c r="U29" s="76"/>
      <c r="V29" s="76"/>
    </row>
    <row r="30" spans="1:24" ht="11.1" customHeight="1" x14ac:dyDescent="0.15">
      <c r="A30" s="17" t="s">
        <v>29</v>
      </c>
      <c r="B30" s="17" t="s">
        <v>78</v>
      </c>
      <c r="C30" s="10"/>
      <c r="D30" s="10"/>
      <c r="E30" s="12"/>
      <c r="F30" s="18"/>
      <c r="G30" s="19"/>
      <c r="H30" s="19"/>
      <c r="I30" s="19"/>
      <c r="J30" s="19"/>
      <c r="K30" s="56"/>
      <c r="L30" s="56"/>
      <c r="M30" s="57"/>
      <c r="N30" s="57"/>
      <c r="O30" s="57"/>
      <c r="P30" s="58"/>
      <c r="Q30" s="76"/>
      <c r="R30" s="76"/>
      <c r="S30" s="76"/>
      <c r="T30" s="76"/>
      <c r="U30" s="76"/>
      <c r="V30" s="76"/>
    </row>
    <row r="31" spans="1:24" ht="11.1" customHeight="1" x14ac:dyDescent="0.15">
      <c r="A31" s="17" t="s">
        <v>38</v>
      </c>
      <c r="B31" s="17" t="s">
        <v>77</v>
      </c>
      <c r="C31" s="10"/>
      <c r="D31" s="10"/>
      <c r="E31" s="44"/>
      <c r="F31" s="18"/>
      <c r="G31" s="21"/>
      <c r="H31" s="21"/>
      <c r="I31" s="21"/>
      <c r="J31" s="21"/>
      <c r="K31" s="56"/>
      <c r="L31" s="56"/>
      <c r="M31" s="57"/>
      <c r="N31" s="57"/>
      <c r="O31" s="57"/>
      <c r="P31" s="58"/>
      <c r="Q31" s="76"/>
      <c r="R31" s="76"/>
      <c r="S31" s="76"/>
      <c r="T31" s="76"/>
      <c r="U31" s="76"/>
      <c r="V31" s="76"/>
    </row>
    <row r="32" spans="1:24" ht="11.1" customHeight="1" x14ac:dyDescent="0.15">
      <c r="A32" s="17" t="s">
        <v>42</v>
      </c>
      <c r="B32" s="17" t="s">
        <v>75</v>
      </c>
      <c r="C32" s="26"/>
      <c r="D32" s="26"/>
      <c r="E32" s="27"/>
      <c r="F32" s="13"/>
      <c r="G32" s="45"/>
      <c r="H32" s="45"/>
      <c r="I32" s="45"/>
      <c r="J32" s="45"/>
      <c r="K32" s="56"/>
      <c r="L32" s="56"/>
      <c r="M32" s="57"/>
      <c r="N32" s="57"/>
      <c r="O32" s="57"/>
      <c r="P32" s="58"/>
      <c r="Q32" s="76"/>
      <c r="R32" s="76"/>
      <c r="S32" s="76"/>
      <c r="T32" s="76"/>
      <c r="U32" s="76"/>
      <c r="V32" s="76"/>
    </row>
    <row r="33" spans="1:22" s="1" customFormat="1" ht="11.1" customHeight="1" x14ac:dyDescent="0.15">
      <c r="A33" s="14" t="s">
        <v>79</v>
      </c>
      <c r="B33" s="14" t="s">
        <v>80</v>
      </c>
      <c r="C33" s="46"/>
      <c r="D33" s="46"/>
      <c r="E33" s="47"/>
      <c r="F33" s="13"/>
      <c r="G33" s="45"/>
      <c r="H33" s="45"/>
      <c r="I33" s="45"/>
      <c r="J33" s="45"/>
      <c r="K33" s="70"/>
      <c r="L33" s="70"/>
      <c r="M33" s="51"/>
      <c r="N33" s="51"/>
      <c r="O33" s="51"/>
      <c r="P33" s="52"/>
      <c r="Q33" s="80"/>
      <c r="R33" s="80"/>
      <c r="S33" s="80"/>
      <c r="T33" s="80"/>
      <c r="U33" s="80"/>
      <c r="V33" s="80"/>
    </row>
    <row r="34" spans="1:22" ht="11.1" customHeight="1" x14ac:dyDescent="0.15">
      <c r="A34" s="17" t="s">
        <v>29</v>
      </c>
      <c r="B34" s="17" t="s">
        <v>81</v>
      </c>
      <c r="C34" s="26"/>
      <c r="D34" s="26"/>
      <c r="E34" s="27"/>
      <c r="F34" s="13"/>
      <c r="G34" s="45"/>
      <c r="H34" s="45"/>
      <c r="I34" s="45"/>
      <c r="J34" s="45"/>
      <c r="K34" s="56"/>
      <c r="L34" s="56"/>
      <c r="M34" s="57"/>
      <c r="N34" s="57"/>
      <c r="O34" s="57"/>
      <c r="P34" s="58"/>
      <c r="Q34" s="76"/>
      <c r="R34" s="76"/>
      <c r="S34" s="76"/>
      <c r="T34" s="76"/>
      <c r="U34" s="76"/>
      <c r="V34" s="76"/>
    </row>
    <row r="35" spans="1:22" ht="11.1" customHeight="1" x14ac:dyDescent="0.15">
      <c r="A35" s="17" t="s">
        <v>38</v>
      </c>
      <c r="B35" s="17" t="s">
        <v>82</v>
      </c>
      <c r="C35" s="26"/>
      <c r="D35" s="26"/>
      <c r="E35" s="27"/>
      <c r="F35" s="13"/>
      <c r="G35" s="45"/>
      <c r="H35" s="45"/>
      <c r="I35" s="45"/>
      <c r="J35" s="45"/>
      <c r="K35" s="56"/>
      <c r="L35" s="56"/>
      <c r="M35" s="57"/>
      <c r="N35" s="57"/>
      <c r="O35" s="57"/>
      <c r="P35" s="58"/>
      <c r="Q35" s="76"/>
      <c r="R35" s="76"/>
      <c r="S35" s="76"/>
      <c r="T35" s="76"/>
      <c r="U35" s="76"/>
      <c r="V35" s="76"/>
    </row>
    <row r="36" spans="1:22" ht="11.1" customHeight="1" x14ac:dyDescent="0.15">
      <c r="A36" s="17" t="s">
        <v>42</v>
      </c>
      <c r="B36" s="17" t="s">
        <v>83</v>
      </c>
      <c r="C36" s="26"/>
      <c r="D36" s="26"/>
      <c r="E36" s="27"/>
      <c r="F36" s="13"/>
      <c r="G36" s="45"/>
      <c r="H36" s="45"/>
      <c r="I36" s="45"/>
      <c r="J36" s="45"/>
      <c r="K36" s="56"/>
      <c r="L36" s="56"/>
      <c r="M36" s="57"/>
      <c r="N36" s="57"/>
      <c r="O36" s="57"/>
      <c r="P36" s="58"/>
      <c r="Q36" s="76"/>
      <c r="R36" s="76"/>
      <c r="S36" s="76"/>
      <c r="T36" s="76"/>
      <c r="U36" s="76"/>
      <c r="V36" s="76"/>
    </row>
    <row r="37" spans="1:22" ht="11.1" customHeight="1" x14ac:dyDescent="0.15">
      <c r="A37" s="17" t="s">
        <v>44</v>
      </c>
      <c r="B37" s="17" t="s">
        <v>55</v>
      </c>
      <c r="C37" s="26"/>
      <c r="D37" s="26"/>
      <c r="E37" s="27"/>
      <c r="F37" s="13"/>
      <c r="G37" s="45"/>
      <c r="H37" s="45"/>
      <c r="I37" s="45"/>
      <c r="J37" s="45"/>
      <c r="K37" s="56"/>
      <c r="L37" s="56"/>
      <c r="M37" s="57"/>
      <c r="N37" s="57"/>
      <c r="O37" s="57"/>
      <c r="P37" s="58"/>
      <c r="Q37" s="76"/>
      <c r="R37" s="76"/>
      <c r="S37" s="76"/>
      <c r="T37" s="76"/>
      <c r="U37" s="76"/>
      <c r="V37" s="76"/>
    </row>
    <row r="38" spans="1:22" ht="11.1" customHeight="1" x14ac:dyDescent="0.15">
      <c r="A38" s="14" t="s">
        <v>84</v>
      </c>
      <c r="B38" s="14" t="s">
        <v>85</v>
      </c>
      <c r="C38" s="10"/>
      <c r="D38" s="10"/>
      <c r="E38" s="12"/>
      <c r="F38" s="13"/>
      <c r="G38" s="48"/>
      <c r="H38" s="48"/>
      <c r="I38" s="48"/>
      <c r="J38" s="48"/>
      <c r="K38" s="53"/>
      <c r="L38" s="53"/>
      <c r="M38" s="57"/>
      <c r="N38" s="57"/>
      <c r="O38" s="57"/>
      <c r="P38" s="58"/>
      <c r="Q38" s="76"/>
      <c r="R38" s="76"/>
      <c r="S38" s="76"/>
      <c r="T38" s="76"/>
      <c r="U38" s="76"/>
      <c r="V38" s="76"/>
    </row>
    <row r="39" spans="1:22" ht="11.1" customHeight="1" x14ac:dyDescent="0.15">
      <c r="A39" s="17" t="s">
        <v>29</v>
      </c>
      <c r="B39" s="17" t="s">
        <v>86</v>
      </c>
      <c r="C39" s="10"/>
      <c r="D39" s="10"/>
      <c r="E39" s="12"/>
      <c r="F39" s="18"/>
      <c r="G39" s="19"/>
      <c r="H39" s="19"/>
      <c r="I39" s="19"/>
      <c r="J39" s="19"/>
      <c r="K39" s="53"/>
      <c r="L39" s="53"/>
      <c r="M39" s="57"/>
      <c r="N39" s="57"/>
      <c r="O39" s="57"/>
      <c r="P39" s="58"/>
      <c r="Q39" s="76"/>
      <c r="R39" s="76"/>
      <c r="S39" s="76"/>
      <c r="T39" s="76"/>
      <c r="U39" s="76"/>
      <c r="V39" s="76"/>
    </row>
    <row r="40" spans="1:22" ht="11.1" customHeight="1" x14ac:dyDescent="0.15">
      <c r="A40" s="17" t="s">
        <v>38</v>
      </c>
      <c r="B40" s="17" t="s">
        <v>87</v>
      </c>
      <c r="C40" s="10"/>
      <c r="D40" s="10"/>
      <c r="E40" s="12"/>
      <c r="F40" s="18"/>
      <c r="G40" s="19"/>
      <c r="H40" s="19"/>
      <c r="I40" s="19"/>
      <c r="J40" s="19"/>
      <c r="K40" s="53"/>
      <c r="L40" s="53"/>
      <c r="M40" s="57"/>
      <c r="N40" s="57"/>
      <c r="O40" s="57"/>
      <c r="P40" s="58"/>
      <c r="Q40" s="76"/>
      <c r="R40" s="76"/>
      <c r="S40" s="76"/>
      <c r="T40" s="76"/>
      <c r="U40" s="76"/>
      <c r="V40" s="76"/>
    </row>
    <row r="41" spans="1:22" ht="11.1" customHeight="1" x14ac:dyDescent="0.15">
      <c r="A41" s="17" t="s">
        <v>42</v>
      </c>
      <c r="B41" s="17" t="s">
        <v>75</v>
      </c>
      <c r="C41" s="26"/>
      <c r="D41" s="26"/>
      <c r="E41" s="27"/>
      <c r="F41" s="18"/>
      <c r="G41" s="21"/>
      <c r="H41" s="21"/>
      <c r="I41" s="21"/>
      <c r="J41" s="21"/>
      <c r="K41" s="53"/>
      <c r="L41" s="53"/>
      <c r="M41" s="57"/>
      <c r="N41" s="57"/>
      <c r="O41" s="57"/>
      <c r="P41" s="58"/>
      <c r="Q41" s="76"/>
      <c r="R41" s="76"/>
      <c r="S41" s="76"/>
      <c r="T41" s="76"/>
      <c r="U41" s="76"/>
      <c r="V41" s="76"/>
    </row>
    <row r="43" spans="1:22" x14ac:dyDescent="0.15">
      <c r="E43" s="5" t="s">
        <v>91</v>
      </c>
    </row>
  </sheetData>
  <mergeCells count="36">
    <mergeCell ref="W18:W20"/>
    <mergeCell ref="X18:X20"/>
    <mergeCell ref="P3:P4"/>
    <mergeCell ref="Q5:Q8"/>
    <mergeCell ref="Q10:Q13"/>
    <mergeCell ref="R5:R8"/>
    <mergeCell ref="R10:R13"/>
    <mergeCell ref="A5:B5"/>
    <mergeCell ref="Q18:V18"/>
    <mergeCell ref="Q19:R19"/>
    <mergeCell ref="S19:T19"/>
    <mergeCell ref="U19:V19"/>
    <mergeCell ref="S5:S8"/>
    <mergeCell ref="S10:S13"/>
    <mergeCell ref="T5:T8"/>
    <mergeCell ref="T10:T13"/>
    <mergeCell ref="U5:U8"/>
    <mergeCell ref="U10:U13"/>
    <mergeCell ref="V5:V8"/>
    <mergeCell ref="V10:V13"/>
    <mergeCell ref="A1:P1"/>
    <mergeCell ref="A2:E2"/>
    <mergeCell ref="H2:J2"/>
    <mergeCell ref="K2:P2"/>
    <mergeCell ref="G3:J3"/>
    <mergeCell ref="A3:A4"/>
    <mergeCell ref="B3:B4"/>
    <mergeCell ref="C3:C4"/>
    <mergeCell ref="D3:D4"/>
    <mergeCell ref="E3:E4"/>
    <mergeCell ref="F3:F4"/>
    <mergeCell ref="K3:K4"/>
    <mergeCell ref="L3:L4"/>
    <mergeCell ref="M3:M4"/>
    <mergeCell ref="N3:N4"/>
    <mergeCell ref="O3:O4"/>
  </mergeCells>
  <phoneticPr fontId="8" type="noConversion"/>
  <printOptions horizontalCentered="1" verticalCentered="1"/>
  <pageMargins left="0.38888888888888901" right="0.16875000000000001" top="0.31805555555555598" bottom="0.2" header="0.18888888888888899" footer="0.16875000000000001"/>
  <pageSetup paperSize="9" orientation="landscape" r:id="rId1"/>
  <headerFooter scaleWithDoc="0"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3"/>
  <sheetViews>
    <sheetView showZeros="0" workbookViewId="0">
      <selection activeCell="R30" sqref="R30"/>
    </sheetView>
  </sheetViews>
  <sheetFormatPr defaultColWidth="9" defaultRowHeight="14.25" x14ac:dyDescent="0.15"/>
  <cols>
    <col min="1" max="1" width="4.625" style="5" customWidth="1"/>
    <col min="2" max="2" width="12.625" style="5" customWidth="1"/>
    <col min="3" max="3" width="5.25" style="5" customWidth="1"/>
    <col min="4" max="4" width="6.375" style="5" customWidth="1"/>
    <col min="5" max="5" width="32" style="5" customWidth="1"/>
    <col min="6" max="6" width="6.875" style="5" customWidth="1"/>
    <col min="7" max="7" width="7" style="5" customWidth="1"/>
    <col min="8" max="8" width="6.75" style="5" customWidth="1"/>
    <col min="9" max="9" width="7" style="5" customWidth="1"/>
    <col min="10" max="10" width="6" style="5" customWidth="1"/>
    <col min="11" max="11" width="6.875" style="6" customWidth="1"/>
    <col min="12" max="12" width="6.75" style="6" customWidth="1"/>
    <col min="13" max="13" width="5.5" style="5" customWidth="1"/>
    <col min="14" max="14" width="6.75" style="5" customWidth="1"/>
    <col min="15" max="15" width="5.75" style="5" customWidth="1"/>
    <col min="16" max="16" width="5.125" style="5" customWidth="1"/>
    <col min="17" max="17" width="8.75" style="7" customWidth="1"/>
    <col min="18" max="18" width="9.625" style="7" customWidth="1"/>
    <col min="19" max="19" width="7.625" style="7" customWidth="1"/>
    <col min="20" max="20" width="9.625" style="7" customWidth="1"/>
    <col min="21" max="21" width="6.25" style="7" customWidth="1"/>
    <col min="22" max="22" width="9.625" style="7" customWidth="1"/>
    <col min="23" max="16384" width="9" style="5"/>
  </cols>
  <sheetData>
    <row r="1" spans="1:22" ht="20.100000000000001" customHeight="1" x14ac:dyDescent="0.15">
      <c r="A1" s="93" t="s">
        <v>0</v>
      </c>
      <c r="B1" s="93"/>
      <c r="C1" s="93"/>
      <c r="D1" s="93"/>
      <c r="E1" s="93"/>
      <c r="F1" s="93"/>
      <c r="G1" s="93"/>
      <c r="H1" s="93"/>
      <c r="I1" s="93"/>
      <c r="J1" s="93"/>
      <c r="K1" s="94"/>
      <c r="L1" s="94"/>
      <c r="M1" s="93"/>
      <c r="N1" s="93"/>
      <c r="O1" s="93"/>
      <c r="P1" s="93"/>
      <c r="Q1" s="8"/>
      <c r="R1" s="8"/>
      <c r="S1" s="8"/>
      <c r="T1" s="8"/>
      <c r="U1" s="8"/>
      <c r="V1" s="8"/>
    </row>
    <row r="2" spans="1:22" ht="12" customHeight="1" x14ac:dyDescent="0.15">
      <c r="A2" s="95" t="s">
        <v>99</v>
      </c>
      <c r="B2" s="95"/>
      <c r="C2" s="95"/>
      <c r="D2" s="95"/>
      <c r="E2" s="95"/>
      <c r="F2" s="9"/>
      <c r="G2" s="9"/>
      <c r="H2" s="96"/>
      <c r="I2" s="96"/>
      <c r="J2" s="96"/>
      <c r="K2" s="97" t="s">
        <v>2</v>
      </c>
      <c r="L2" s="97"/>
      <c r="M2" s="98"/>
      <c r="N2" s="98"/>
      <c r="O2" s="98"/>
      <c r="P2" s="98"/>
    </row>
    <row r="3" spans="1:22" ht="18" customHeight="1" x14ac:dyDescent="0.15">
      <c r="A3" s="102" t="s">
        <v>3</v>
      </c>
      <c r="B3" s="102" t="s">
        <v>4</v>
      </c>
      <c r="C3" s="103" t="s">
        <v>5</v>
      </c>
      <c r="D3" s="103" t="s">
        <v>6</v>
      </c>
      <c r="E3" s="103" t="s">
        <v>7</v>
      </c>
      <c r="F3" s="104" t="s">
        <v>8</v>
      </c>
      <c r="G3" s="99" t="s">
        <v>9</v>
      </c>
      <c r="H3" s="100"/>
      <c r="I3" s="100"/>
      <c r="J3" s="101"/>
      <c r="K3" s="105" t="s">
        <v>10</v>
      </c>
      <c r="L3" s="105" t="s">
        <v>11</v>
      </c>
      <c r="M3" s="106" t="s">
        <v>12</v>
      </c>
      <c r="N3" s="108" t="s">
        <v>13</v>
      </c>
      <c r="O3" s="108" t="s">
        <v>14</v>
      </c>
      <c r="P3" s="108" t="s">
        <v>15</v>
      </c>
      <c r="Q3" s="71"/>
      <c r="R3" s="71"/>
      <c r="S3" s="71"/>
      <c r="T3" s="71"/>
      <c r="U3" s="71"/>
      <c r="V3" s="71"/>
    </row>
    <row r="4" spans="1:22" ht="42" customHeight="1" x14ac:dyDescent="0.15">
      <c r="A4" s="102"/>
      <c r="B4" s="102"/>
      <c r="C4" s="103"/>
      <c r="D4" s="103"/>
      <c r="E4" s="103"/>
      <c r="F4" s="104"/>
      <c r="G4" s="10" t="s">
        <v>16</v>
      </c>
      <c r="H4" s="11" t="s">
        <v>17</v>
      </c>
      <c r="I4" s="11" t="s">
        <v>18</v>
      </c>
      <c r="J4" s="11" t="s">
        <v>19</v>
      </c>
      <c r="K4" s="105"/>
      <c r="L4" s="105"/>
      <c r="M4" s="107"/>
      <c r="N4" s="108"/>
      <c r="O4" s="108"/>
      <c r="P4" s="108"/>
      <c r="Q4" s="71"/>
      <c r="R4" s="71"/>
      <c r="S4" s="71"/>
      <c r="T4" s="71"/>
      <c r="U4" s="71"/>
      <c r="V4" s="71"/>
    </row>
    <row r="5" spans="1:22" ht="11.1" customHeight="1" x14ac:dyDescent="0.15">
      <c r="A5" s="109" t="s">
        <v>20</v>
      </c>
      <c r="B5" s="110"/>
      <c r="C5" s="12"/>
      <c r="D5" s="12"/>
      <c r="E5" s="12"/>
      <c r="F5" s="13">
        <f t="shared" ref="F5:J5" si="0">SUM(F6,F19)</f>
        <v>60.16</v>
      </c>
      <c r="G5" s="13">
        <f t="shared" si="0"/>
        <v>0</v>
      </c>
      <c r="H5" s="13">
        <f t="shared" si="0"/>
        <v>30</v>
      </c>
      <c r="I5" s="13">
        <f t="shared" si="0"/>
        <v>8</v>
      </c>
      <c r="J5" s="13">
        <f t="shared" si="0"/>
        <v>22.16</v>
      </c>
      <c r="K5" s="49">
        <v>15</v>
      </c>
      <c r="L5" s="49">
        <v>55</v>
      </c>
      <c r="M5" s="50"/>
      <c r="N5" s="50"/>
      <c r="O5" s="50"/>
      <c r="P5" s="50"/>
      <c r="Q5" s="120" t="s">
        <v>21</v>
      </c>
      <c r="R5" s="115" t="s">
        <v>22</v>
      </c>
      <c r="S5" s="112" t="s">
        <v>23</v>
      </c>
      <c r="T5" s="115" t="s">
        <v>24</v>
      </c>
      <c r="U5" s="117" t="s">
        <v>25</v>
      </c>
      <c r="V5" s="117" t="s">
        <v>26</v>
      </c>
    </row>
    <row r="6" spans="1:22" ht="11.1" customHeight="1" x14ac:dyDescent="0.15">
      <c r="A6" s="14" t="s">
        <v>27</v>
      </c>
      <c r="B6" s="14" t="s">
        <v>28</v>
      </c>
      <c r="C6" s="10"/>
      <c r="D6" s="10"/>
      <c r="E6" s="12"/>
      <c r="F6" s="18">
        <f t="shared" ref="F6:J6" si="1">SUM(F9)</f>
        <v>30.16</v>
      </c>
      <c r="G6" s="18">
        <f t="shared" si="1"/>
        <v>0</v>
      </c>
      <c r="H6" s="18">
        <f t="shared" si="1"/>
        <v>30</v>
      </c>
      <c r="I6" s="18">
        <f t="shared" si="1"/>
        <v>0</v>
      </c>
      <c r="J6" s="18">
        <f t="shared" si="1"/>
        <v>0.16</v>
      </c>
      <c r="K6" s="49">
        <v>15</v>
      </c>
      <c r="L6" s="49">
        <v>55</v>
      </c>
      <c r="M6" s="57"/>
      <c r="N6" s="57"/>
      <c r="O6" s="57"/>
      <c r="P6" s="58"/>
      <c r="Q6" s="121"/>
      <c r="R6" s="115"/>
      <c r="S6" s="113"/>
      <c r="T6" s="115"/>
      <c r="U6" s="117"/>
      <c r="V6" s="117"/>
    </row>
    <row r="7" spans="1:22" ht="11.1" customHeight="1" x14ac:dyDescent="0.15">
      <c r="A7" s="17" t="s">
        <v>29</v>
      </c>
      <c r="B7" s="17" t="s">
        <v>30</v>
      </c>
      <c r="C7" s="10"/>
      <c r="D7" s="10"/>
      <c r="E7" s="12"/>
      <c r="F7" s="18">
        <f t="shared" ref="F7:J7" si="2">SUM(F8:F9)</f>
        <v>30.16</v>
      </c>
      <c r="G7" s="18">
        <f t="shared" si="2"/>
        <v>0</v>
      </c>
      <c r="H7" s="18">
        <f t="shared" si="2"/>
        <v>30</v>
      </c>
      <c r="I7" s="18">
        <f t="shared" si="2"/>
        <v>0</v>
      </c>
      <c r="J7" s="18">
        <f t="shared" si="2"/>
        <v>0.16</v>
      </c>
      <c r="K7" s="53">
        <v>15</v>
      </c>
      <c r="L7" s="53">
        <v>55</v>
      </c>
      <c r="M7" s="54"/>
      <c r="N7" s="54"/>
      <c r="O7" s="54"/>
      <c r="P7" s="54"/>
      <c r="Q7" s="121"/>
      <c r="R7" s="115"/>
      <c r="S7" s="113"/>
      <c r="T7" s="115"/>
      <c r="U7" s="117"/>
      <c r="V7" s="117"/>
    </row>
    <row r="8" spans="1:22" ht="11.1" customHeight="1" x14ac:dyDescent="0.15">
      <c r="A8" s="17" t="s">
        <v>31</v>
      </c>
      <c r="B8" s="17" t="s">
        <v>32</v>
      </c>
      <c r="C8" s="10"/>
      <c r="D8" s="10"/>
      <c r="E8" s="12"/>
      <c r="F8" s="18"/>
      <c r="G8" s="19"/>
      <c r="H8" s="19"/>
      <c r="I8" s="19"/>
      <c r="J8" s="19"/>
      <c r="K8" s="53"/>
      <c r="L8" s="53"/>
      <c r="M8" s="54"/>
      <c r="N8" s="54"/>
      <c r="O8" s="54"/>
      <c r="P8" s="54"/>
      <c r="Q8" s="122"/>
      <c r="R8" s="115"/>
      <c r="S8" s="114"/>
      <c r="T8" s="115"/>
      <c r="U8" s="117"/>
      <c r="V8" s="117"/>
    </row>
    <row r="9" spans="1:22" ht="36.950000000000003" customHeight="1" x14ac:dyDescent="0.15">
      <c r="A9" s="17" t="s">
        <v>33</v>
      </c>
      <c r="B9" s="17" t="s">
        <v>34</v>
      </c>
      <c r="C9" s="10" t="s">
        <v>35</v>
      </c>
      <c r="D9" s="10" t="s">
        <v>100</v>
      </c>
      <c r="E9" s="12" t="s">
        <v>101</v>
      </c>
      <c r="F9" s="18">
        <f>Q9</f>
        <v>30.16</v>
      </c>
      <c r="G9" s="18"/>
      <c r="H9" s="18">
        <v>30</v>
      </c>
      <c r="I9" s="19">
        <v>0</v>
      </c>
      <c r="J9" s="19">
        <v>0.16</v>
      </c>
      <c r="K9" s="53">
        <v>15</v>
      </c>
      <c r="L9" s="53">
        <v>55</v>
      </c>
      <c r="M9" s="54"/>
      <c r="N9" s="54"/>
      <c r="O9" s="54"/>
      <c r="P9" s="54"/>
      <c r="Q9" s="72">
        <f>ROUND((R9*S9+Q14*R14)/10000,2)</f>
        <v>30.16</v>
      </c>
      <c r="R9" s="72">
        <f>ROUND((U9*3*0.2+V9*2.5*0.2),2)</f>
        <v>520</v>
      </c>
      <c r="S9" s="72">
        <v>580</v>
      </c>
      <c r="T9" s="73">
        <f>SUM(U9:V9)</f>
        <v>1040</v>
      </c>
      <c r="U9" s="74"/>
      <c r="V9" s="75">
        <v>1040</v>
      </c>
    </row>
    <row r="10" spans="1:22" ht="11.1" customHeight="1" x14ac:dyDescent="0.15">
      <c r="A10" s="17" t="s">
        <v>38</v>
      </c>
      <c r="B10" s="17" t="s">
        <v>39</v>
      </c>
      <c r="C10" s="10"/>
      <c r="D10" s="10"/>
      <c r="E10" s="20"/>
      <c r="F10" s="18"/>
      <c r="G10" s="21"/>
      <c r="H10" s="22"/>
      <c r="I10" s="55"/>
      <c r="J10" s="55"/>
      <c r="K10" s="56"/>
      <c r="L10" s="56"/>
      <c r="M10" s="57"/>
      <c r="N10" s="57"/>
      <c r="O10" s="57"/>
      <c r="P10" s="58"/>
      <c r="Q10" s="117" t="s">
        <v>40</v>
      </c>
      <c r="R10" s="117" t="s">
        <v>41</v>
      </c>
      <c r="S10" s="112"/>
      <c r="T10" s="116"/>
      <c r="U10" s="118"/>
      <c r="V10" s="118"/>
    </row>
    <row r="11" spans="1:22" ht="11.1" customHeight="1" x14ac:dyDescent="0.15">
      <c r="A11" s="17" t="s">
        <v>42</v>
      </c>
      <c r="B11" s="17" t="s">
        <v>43</v>
      </c>
      <c r="C11" s="23"/>
      <c r="D11" s="23"/>
      <c r="E11" s="24"/>
      <c r="F11" s="18"/>
      <c r="G11" s="21"/>
      <c r="H11" s="21"/>
      <c r="I11" s="21"/>
      <c r="J11" s="21"/>
      <c r="K11" s="56"/>
      <c r="L11" s="56"/>
      <c r="M11" s="57"/>
      <c r="N11" s="57"/>
      <c r="O11" s="57"/>
      <c r="P11" s="58"/>
      <c r="Q11" s="117"/>
      <c r="R11" s="117"/>
      <c r="S11" s="113"/>
      <c r="T11" s="116"/>
      <c r="U11" s="118"/>
      <c r="V11" s="118"/>
    </row>
    <row r="12" spans="1:22" ht="11.1" customHeight="1" x14ac:dyDescent="0.15">
      <c r="A12" s="17" t="s">
        <v>44</v>
      </c>
      <c r="B12" s="17" t="s">
        <v>45</v>
      </c>
      <c r="C12" s="23"/>
      <c r="D12" s="23"/>
      <c r="E12" s="20"/>
      <c r="F12" s="18"/>
      <c r="G12" s="25"/>
      <c r="H12" s="25"/>
      <c r="I12" s="25"/>
      <c r="J12" s="25"/>
      <c r="K12" s="56"/>
      <c r="L12" s="56"/>
      <c r="M12" s="57"/>
      <c r="N12" s="57"/>
      <c r="O12" s="57"/>
      <c r="P12" s="58"/>
      <c r="Q12" s="117"/>
      <c r="R12" s="117"/>
      <c r="S12" s="113"/>
      <c r="T12" s="116"/>
      <c r="U12" s="118"/>
      <c r="V12" s="118"/>
    </row>
    <row r="13" spans="1:22" ht="11.1" customHeight="1" x14ac:dyDescent="0.15">
      <c r="A13" s="17" t="s">
        <v>31</v>
      </c>
      <c r="B13" s="17" t="s">
        <v>46</v>
      </c>
      <c r="C13" s="10"/>
      <c r="D13" s="10"/>
      <c r="E13" s="20"/>
      <c r="F13" s="18"/>
      <c r="G13" s="21"/>
      <c r="H13" s="25"/>
      <c r="I13" s="21"/>
      <c r="J13" s="55"/>
      <c r="K13" s="56"/>
      <c r="L13" s="56"/>
      <c r="M13" s="57"/>
      <c r="N13" s="57"/>
      <c r="O13" s="57"/>
      <c r="P13" s="58"/>
      <c r="Q13" s="117"/>
      <c r="R13" s="117"/>
      <c r="S13" s="114"/>
      <c r="T13" s="116"/>
      <c r="U13" s="118"/>
      <c r="V13" s="118"/>
    </row>
    <row r="14" spans="1:22" ht="11.1" customHeight="1" x14ac:dyDescent="0.15">
      <c r="A14" s="17" t="s">
        <v>33</v>
      </c>
      <c r="B14" s="17" t="s">
        <v>47</v>
      </c>
      <c r="C14" s="10"/>
      <c r="D14" s="10"/>
      <c r="E14" s="20"/>
      <c r="F14" s="18"/>
      <c r="G14" s="25"/>
      <c r="H14" s="21"/>
      <c r="I14" s="21"/>
      <c r="J14" s="21"/>
      <c r="K14" s="56"/>
      <c r="L14" s="56"/>
      <c r="M14" s="57"/>
      <c r="N14" s="57"/>
      <c r="O14" s="57"/>
      <c r="P14" s="58"/>
      <c r="Q14" s="72"/>
      <c r="R14" s="72"/>
      <c r="S14" s="72"/>
      <c r="T14" s="74"/>
      <c r="U14" s="72"/>
      <c r="V14" s="72"/>
    </row>
    <row r="15" spans="1:22" ht="11.1" customHeight="1" x14ac:dyDescent="0.15">
      <c r="A15" s="17" t="s">
        <v>48</v>
      </c>
      <c r="B15" s="17" t="s">
        <v>49</v>
      </c>
      <c r="C15" s="23"/>
      <c r="D15" s="23"/>
      <c r="E15" s="20"/>
      <c r="F15" s="18"/>
      <c r="G15" s="25"/>
      <c r="H15" s="25"/>
      <c r="I15" s="25"/>
      <c r="J15" s="25"/>
      <c r="K15" s="56"/>
      <c r="L15" s="56"/>
      <c r="M15" s="57"/>
      <c r="N15" s="57"/>
      <c r="O15" s="57"/>
      <c r="P15" s="58"/>
      <c r="Q15" s="76"/>
      <c r="R15" s="76"/>
      <c r="S15" s="76"/>
      <c r="T15" s="76"/>
      <c r="U15" s="76"/>
      <c r="V15" s="76"/>
    </row>
    <row r="16" spans="1:22" ht="11.1" customHeight="1" x14ac:dyDescent="0.15">
      <c r="A16" s="17" t="s">
        <v>50</v>
      </c>
      <c r="B16" s="17" t="s">
        <v>51</v>
      </c>
      <c r="C16" s="10"/>
      <c r="D16" s="10"/>
      <c r="E16" s="20"/>
      <c r="F16" s="18"/>
      <c r="G16" s="21"/>
      <c r="H16" s="21"/>
      <c r="I16" s="21"/>
      <c r="J16" s="21"/>
      <c r="K16" s="56"/>
      <c r="L16" s="56"/>
      <c r="M16" s="57"/>
      <c r="N16" s="57"/>
      <c r="O16" s="57"/>
      <c r="P16" s="58"/>
      <c r="Q16" s="76"/>
      <c r="R16" s="76"/>
      <c r="S16" s="76"/>
      <c r="T16" s="76"/>
      <c r="U16" s="76"/>
      <c r="V16" s="76"/>
    </row>
    <row r="17" spans="1:24" ht="11.1" customHeight="1" x14ac:dyDescent="0.15">
      <c r="A17" s="17" t="s">
        <v>52</v>
      </c>
      <c r="B17" s="17" t="s">
        <v>53</v>
      </c>
      <c r="C17" s="26"/>
      <c r="D17" s="26"/>
      <c r="E17" s="27"/>
      <c r="F17" s="18"/>
      <c r="G17" s="21"/>
      <c r="H17" s="21"/>
      <c r="I17" s="21"/>
      <c r="J17" s="21"/>
      <c r="K17" s="56"/>
      <c r="L17" s="56"/>
      <c r="M17" s="57"/>
      <c r="N17" s="57"/>
      <c r="O17" s="57"/>
      <c r="P17" s="58"/>
      <c r="Q17" s="76"/>
      <c r="R17" s="76"/>
      <c r="S17" s="76"/>
      <c r="T17" s="76"/>
      <c r="U17" s="76"/>
      <c r="V17" s="76"/>
    </row>
    <row r="18" spans="1:24" ht="11.1" customHeight="1" x14ac:dyDescent="0.15">
      <c r="A18" s="17" t="s">
        <v>54</v>
      </c>
      <c r="B18" s="17" t="s">
        <v>55</v>
      </c>
      <c r="C18" s="26"/>
      <c r="D18" s="26"/>
      <c r="E18" s="27"/>
      <c r="F18" s="18"/>
      <c r="G18" s="21"/>
      <c r="H18" s="21"/>
      <c r="I18" s="21"/>
      <c r="J18" s="21"/>
      <c r="K18" s="56"/>
      <c r="L18" s="56"/>
      <c r="M18" s="57"/>
      <c r="N18" s="57"/>
      <c r="O18" s="57"/>
      <c r="P18" s="58"/>
      <c r="Q18" s="123" t="s">
        <v>56</v>
      </c>
      <c r="R18" s="123"/>
      <c r="S18" s="123"/>
      <c r="T18" s="123"/>
      <c r="U18" s="123"/>
      <c r="V18" s="123"/>
      <c r="W18" s="124" t="s">
        <v>57</v>
      </c>
      <c r="X18" s="124" t="s">
        <v>58</v>
      </c>
    </row>
    <row r="19" spans="1:24" s="2" customFormat="1" ht="11.1" customHeight="1" x14ac:dyDescent="0.15">
      <c r="A19" s="28" t="s">
        <v>59</v>
      </c>
      <c r="B19" s="28" t="s">
        <v>60</v>
      </c>
      <c r="C19" s="29"/>
      <c r="D19" s="29"/>
      <c r="E19" s="30"/>
      <c r="F19" s="31">
        <f t="shared" ref="F19:L19" si="3">SUM(F20:F22)</f>
        <v>30</v>
      </c>
      <c r="G19" s="31">
        <f t="shared" si="3"/>
        <v>0</v>
      </c>
      <c r="H19" s="31">
        <f t="shared" si="3"/>
        <v>0</v>
      </c>
      <c r="I19" s="31">
        <f t="shared" si="3"/>
        <v>8</v>
      </c>
      <c r="J19" s="31">
        <f t="shared" si="3"/>
        <v>22</v>
      </c>
      <c r="K19" s="59">
        <f t="shared" si="3"/>
        <v>2</v>
      </c>
      <c r="L19" s="59">
        <f t="shared" si="3"/>
        <v>8</v>
      </c>
      <c r="M19" s="60"/>
      <c r="N19" s="60"/>
      <c r="O19" s="60"/>
      <c r="P19" s="61"/>
      <c r="Q19" s="123" t="s">
        <v>61</v>
      </c>
      <c r="R19" s="123"/>
      <c r="S19" s="123" t="s">
        <v>62</v>
      </c>
      <c r="T19" s="123"/>
      <c r="U19" s="123" t="s">
        <v>63</v>
      </c>
      <c r="V19" s="123"/>
      <c r="W19" s="124"/>
      <c r="X19" s="124"/>
    </row>
    <row r="20" spans="1:24" s="3" customFormat="1" ht="11.1" customHeight="1" x14ac:dyDescent="0.15">
      <c r="A20" s="32" t="s">
        <v>29</v>
      </c>
      <c r="B20" s="32" t="s">
        <v>64</v>
      </c>
      <c r="C20" s="33"/>
      <c r="D20" s="34"/>
      <c r="E20" s="35"/>
      <c r="F20" s="36"/>
      <c r="G20" s="37"/>
      <c r="H20" s="37"/>
      <c r="I20" s="37"/>
      <c r="J20" s="37"/>
      <c r="K20" s="62"/>
      <c r="L20" s="62"/>
      <c r="M20" s="60"/>
      <c r="N20" s="60"/>
      <c r="O20" s="60"/>
      <c r="P20" s="61"/>
      <c r="Q20" s="77" t="s">
        <v>65</v>
      </c>
      <c r="R20" s="77" t="s">
        <v>66</v>
      </c>
      <c r="S20" s="77" t="s">
        <v>65</v>
      </c>
      <c r="T20" s="77" t="s">
        <v>66</v>
      </c>
      <c r="U20" s="77" t="s">
        <v>65</v>
      </c>
      <c r="V20" s="77" t="s">
        <v>66</v>
      </c>
      <c r="W20" s="124"/>
      <c r="X20" s="124"/>
    </row>
    <row r="21" spans="1:24" s="4" customFormat="1" ht="11.1" customHeight="1" x14ac:dyDescent="0.15">
      <c r="A21" s="38" t="s">
        <v>38</v>
      </c>
      <c r="B21" s="39" t="s">
        <v>67</v>
      </c>
      <c r="C21" s="33" t="str">
        <f>C9</f>
        <v>新建</v>
      </c>
      <c r="D21" s="33" t="str">
        <f>D9</f>
        <v>大路边</v>
      </c>
      <c r="E21" s="35" t="str">
        <f>"实施农村危房改造"&amp;X21&amp;"户"</f>
        <v>实施农村危房改造2户</v>
      </c>
      <c r="F21" s="36">
        <f>X21*15</f>
        <v>30</v>
      </c>
      <c r="G21" s="37"/>
      <c r="H21" s="37"/>
      <c r="I21" s="37">
        <f>(S21+U21)*2+(T21+V21)*6</f>
        <v>8</v>
      </c>
      <c r="J21" s="37">
        <f>F21-I21</f>
        <v>22</v>
      </c>
      <c r="K21" s="62">
        <f>X21</f>
        <v>2</v>
      </c>
      <c r="L21" s="62">
        <f>X21*4</f>
        <v>8</v>
      </c>
      <c r="M21" s="63"/>
      <c r="N21" s="63"/>
      <c r="O21" s="63"/>
      <c r="P21" s="64"/>
      <c r="Q21" s="78"/>
      <c r="R21" s="78"/>
      <c r="S21" s="78"/>
      <c r="T21" s="78"/>
      <c r="U21" s="78">
        <v>1</v>
      </c>
      <c r="V21" s="78">
        <v>1</v>
      </c>
      <c r="W21" s="79">
        <f>SUM(Q21:V21)</f>
        <v>2</v>
      </c>
      <c r="X21" s="79">
        <f>SUM(S21:V21)</f>
        <v>2</v>
      </c>
    </row>
    <row r="22" spans="1:24" s="3" customFormat="1" ht="11.1" customHeight="1" x14ac:dyDescent="0.15">
      <c r="A22" s="32" t="s">
        <v>42</v>
      </c>
      <c r="B22" s="32" t="s">
        <v>68</v>
      </c>
      <c r="C22" s="40"/>
      <c r="D22" s="40"/>
      <c r="E22" s="41"/>
      <c r="F22" s="42"/>
      <c r="G22" s="21"/>
      <c r="H22" s="21"/>
      <c r="I22" s="21"/>
      <c r="J22" s="21"/>
      <c r="K22" s="65"/>
      <c r="L22" s="65"/>
      <c r="M22" s="66"/>
      <c r="N22" s="66"/>
      <c r="O22" s="66"/>
      <c r="P22" s="67"/>
      <c r="Q22" s="76"/>
      <c r="R22" s="76"/>
      <c r="S22" s="76"/>
      <c r="T22" s="76"/>
      <c r="U22" s="76"/>
      <c r="V22" s="76"/>
    </row>
    <row r="23" spans="1:24" ht="11.1" customHeight="1" x14ac:dyDescent="0.15">
      <c r="A23" s="14" t="s">
        <v>69</v>
      </c>
      <c r="B23" s="14" t="s">
        <v>70</v>
      </c>
      <c r="C23" s="10"/>
      <c r="D23" s="10"/>
      <c r="E23" s="12"/>
      <c r="F23" s="13"/>
      <c r="G23" s="48"/>
      <c r="H23" s="48"/>
      <c r="I23" s="48"/>
      <c r="J23" s="48"/>
      <c r="K23" s="53"/>
      <c r="L23" s="53"/>
      <c r="M23" s="57"/>
      <c r="N23" s="57"/>
      <c r="O23" s="57"/>
      <c r="P23" s="58"/>
      <c r="Q23" s="76"/>
      <c r="R23" s="76"/>
      <c r="S23" s="76"/>
      <c r="T23" s="76"/>
      <c r="U23" s="76"/>
      <c r="V23" s="76"/>
    </row>
    <row r="24" spans="1:24" ht="11.1" customHeight="1" x14ac:dyDescent="0.15">
      <c r="A24" s="17" t="s">
        <v>29</v>
      </c>
      <c r="B24" s="17" t="s">
        <v>71</v>
      </c>
      <c r="C24" s="10"/>
      <c r="D24" s="10"/>
      <c r="E24" s="12"/>
      <c r="F24" s="13"/>
      <c r="G24" s="48"/>
      <c r="H24" s="48"/>
      <c r="I24" s="48"/>
      <c r="J24" s="48"/>
      <c r="K24" s="53"/>
      <c r="L24" s="53"/>
      <c r="M24" s="57"/>
      <c r="N24" s="57"/>
      <c r="O24" s="57"/>
      <c r="P24" s="58"/>
      <c r="Q24" s="76"/>
      <c r="R24" s="76"/>
      <c r="S24" s="76"/>
      <c r="T24" s="76"/>
      <c r="U24" s="76"/>
      <c r="V24" s="76"/>
    </row>
    <row r="25" spans="1:24" ht="11.1" customHeight="1" x14ac:dyDescent="0.15">
      <c r="A25" s="17" t="s">
        <v>38</v>
      </c>
      <c r="B25" s="17" t="s">
        <v>72</v>
      </c>
      <c r="C25" s="23"/>
      <c r="D25" s="23"/>
      <c r="E25" s="12"/>
      <c r="F25" s="18"/>
      <c r="G25" s="19"/>
      <c r="H25" s="19"/>
      <c r="I25" s="19"/>
      <c r="J25" s="19"/>
      <c r="K25" s="53"/>
      <c r="L25" s="53"/>
      <c r="M25" s="57"/>
      <c r="N25" s="57"/>
      <c r="O25" s="57"/>
      <c r="P25" s="58"/>
      <c r="Q25" s="76"/>
      <c r="R25" s="76"/>
      <c r="S25" s="76"/>
      <c r="T25" s="76"/>
      <c r="U25" s="76"/>
      <c r="V25" s="76"/>
    </row>
    <row r="26" spans="1:24" ht="11.1" customHeight="1" x14ac:dyDescent="0.15">
      <c r="A26" s="17" t="s">
        <v>42</v>
      </c>
      <c r="B26" s="17" t="s">
        <v>73</v>
      </c>
      <c r="C26" s="10"/>
      <c r="D26" s="10"/>
      <c r="E26" s="12"/>
      <c r="F26" s="18"/>
      <c r="G26" s="21"/>
      <c r="H26" s="22"/>
      <c r="I26" s="55"/>
      <c r="J26" s="55"/>
      <c r="K26" s="56"/>
      <c r="L26" s="56"/>
      <c r="M26" s="57"/>
      <c r="N26" s="57"/>
      <c r="O26" s="57"/>
      <c r="P26" s="58"/>
      <c r="Q26" s="76"/>
      <c r="R26" s="76"/>
      <c r="S26" s="76"/>
      <c r="T26" s="76"/>
      <c r="U26" s="76"/>
      <c r="V26" s="76"/>
    </row>
    <row r="27" spans="1:24" ht="11.1" customHeight="1" x14ac:dyDescent="0.15">
      <c r="A27" s="17" t="s">
        <v>44</v>
      </c>
      <c r="B27" s="17" t="s">
        <v>74</v>
      </c>
      <c r="C27" s="10"/>
      <c r="D27" s="10"/>
      <c r="E27" s="43"/>
      <c r="F27" s="18"/>
      <c r="G27" s="21"/>
      <c r="H27" s="22"/>
      <c r="I27" s="55"/>
      <c r="J27" s="68"/>
      <c r="K27" s="56"/>
      <c r="L27" s="56"/>
      <c r="M27" s="57"/>
      <c r="N27" s="57"/>
      <c r="O27" s="57"/>
      <c r="P27" s="58"/>
      <c r="Q27" s="76"/>
      <c r="R27" s="76"/>
      <c r="S27" s="76"/>
      <c r="T27" s="76"/>
      <c r="U27" s="76"/>
      <c r="V27" s="76"/>
    </row>
    <row r="28" spans="1:24" ht="11.1" customHeight="1" x14ac:dyDescent="0.15">
      <c r="A28" s="17" t="s">
        <v>54</v>
      </c>
      <c r="B28" s="17" t="s">
        <v>75</v>
      </c>
      <c r="C28" s="26"/>
      <c r="D28" s="26"/>
      <c r="E28" s="27"/>
      <c r="F28" s="18"/>
      <c r="G28" s="25"/>
      <c r="H28" s="25"/>
      <c r="I28" s="25"/>
      <c r="J28" s="69"/>
      <c r="K28" s="56"/>
      <c r="L28" s="56"/>
      <c r="M28" s="57"/>
      <c r="N28" s="57"/>
      <c r="O28" s="57"/>
      <c r="P28" s="58"/>
      <c r="Q28" s="76"/>
      <c r="R28" s="76"/>
      <c r="S28" s="76"/>
      <c r="T28" s="76"/>
      <c r="U28" s="76"/>
      <c r="V28" s="76"/>
    </row>
    <row r="29" spans="1:24" ht="11.1" customHeight="1" x14ac:dyDescent="0.15">
      <c r="A29" s="14" t="s">
        <v>76</v>
      </c>
      <c r="B29" s="14" t="s">
        <v>77</v>
      </c>
      <c r="C29" s="10"/>
      <c r="D29" s="10"/>
      <c r="E29" s="12"/>
      <c r="F29" s="18"/>
      <c r="G29" s="19"/>
      <c r="H29" s="19"/>
      <c r="I29" s="19"/>
      <c r="J29" s="19"/>
      <c r="K29" s="56"/>
      <c r="L29" s="56"/>
      <c r="M29" s="57"/>
      <c r="N29" s="57"/>
      <c r="O29" s="57"/>
      <c r="P29" s="58"/>
      <c r="Q29" s="76"/>
      <c r="R29" s="76"/>
      <c r="S29" s="76"/>
      <c r="T29" s="76"/>
      <c r="U29" s="76"/>
      <c r="V29" s="76"/>
    </row>
    <row r="30" spans="1:24" ht="11.1" customHeight="1" x14ac:dyDescent="0.15">
      <c r="A30" s="17" t="s">
        <v>29</v>
      </c>
      <c r="B30" s="17" t="s">
        <v>78</v>
      </c>
      <c r="C30" s="10"/>
      <c r="D30" s="10"/>
      <c r="E30" s="12"/>
      <c r="F30" s="18"/>
      <c r="G30" s="19"/>
      <c r="H30" s="19"/>
      <c r="I30" s="19"/>
      <c r="J30" s="19"/>
      <c r="K30" s="56"/>
      <c r="L30" s="56"/>
      <c r="M30" s="57"/>
      <c r="N30" s="57"/>
      <c r="O30" s="57"/>
      <c r="P30" s="58"/>
      <c r="Q30" s="76"/>
      <c r="R30" s="76"/>
      <c r="S30" s="76"/>
      <c r="T30" s="76"/>
      <c r="U30" s="76"/>
      <c r="V30" s="76"/>
    </row>
    <row r="31" spans="1:24" ht="11.1" customHeight="1" x14ac:dyDescent="0.15">
      <c r="A31" s="17" t="s">
        <v>38</v>
      </c>
      <c r="B31" s="17" t="s">
        <v>77</v>
      </c>
      <c r="C31" s="10"/>
      <c r="D31" s="10"/>
      <c r="E31" s="44"/>
      <c r="F31" s="18"/>
      <c r="G31" s="21"/>
      <c r="H31" s="21"/>
      <c r="I31" s="21"/>
      <c r="J31" s="21"/>
      <c r="K31" s="56"/>
      <c r="L31" s="56"/>
      <c r="M31" s="57"/>
      <c r="N31" s="57"/>
      <c r="O31" s="57"/>
      <c r="P31" s="58"/>
      <c r="Q31" s="76"/>
      <c r="R31" s="76"/>
      <c r="S31" s="76"/>
      <c r="T31" s="76"/>
      <c r="U31" s="76"/>
      <c r="V31" s="76"/>
    </row>
    <row r="32" spans="1:24" ht="11.1" customHeight="1" x14ac:dyDescent="0.15">
      <c r="A32" s="17" t="s">
        <v>42</v>
      </c>
      <c r="B32" s="17" t="s">
        <v>75</v>
      </c>
      <c r="C32" s="26"/>
      <c r="D32" s="26"/>
      <c r="E32" s="27"/>
      <c r="F32" s="13"/>
      <c r="G32" s="45"/>
      <c r="H32" s="45"/>
      <c r="I32" s="45"/>
      <c r="J32" s="45"/>
      <c r="K32" s="56"/>
      <c r="L32" s="56"/>
      <c r="M32" s="57"/>
      <c r="N32" s="57"/>
      <c r="O32" s="57"/>
      <c r="P32" s="58"/>
      <c r="Q32" s="76"/>
      <c r="R32" s="76"/>
      <c r="S32" s="76"/>
      <c r="T32" s="76"/>
      <c r="U32" s="76"/>
      <c r="V32" s="76"/>
    </row>
    <row r="33" spans="1:22" s="1" customFormat="1" ht="11.1" customHeight="1" x14ac:dyDescent="0.15">
      <c r="A33" s="14" t="s">
        <v>79</v>
      </c>
      <c r="B33" s="14" t="s">
        <v>80</v>
      </c>
      <c r="C33" s="46"/>
      <c r="D33" s="46"/>
      <c r="E33" s="47"/>
      <c r="F33" s="13"/>
      <c r="G33" s="45"/>
      <c r="H33" s="45"/>
      <c r="I33" s="45"/>
      <c r="J33" s="45"/>
      <c r="K33" s="70"/>
      <c r="L33" s="70"/>
      <c r="M33" s="51"/>
      <c r="N33" s="51"/>
      <c r="O33" s="51"/>
      <c r="P33" s="52"/>
      <c r="Q33" s="80"/>
      <c r="R33" s="80"/>
      <c r="S33" s="80"/>
      <c r="T33" s="80"/>
      <c r="U33" s="80"/>
      <c r="V33" s="80"/>
    </row>
    <row r="34" spans="1:22" ht="11.1" customHeight="1" x14ac:dyDescent="0.15">
      <c r="A34" s="17" t="s">
        <v>29</v>
      </c>
      <c r="B34" s="17" t="s">
        <v>81</v>
      </c>
      <c r="C34" s="26"/>
      <c r="D34" s="26"/>
      <c r="E34" s="27"/>
      <c r="F34" s="13"/>
      <c r="G34" s="45"/>
      <c r="H34" s="45"/>
      <c r="I34" s="45"/>
      <c r="J34" s="45"/>
      <c r="K34" s="56"/>
      <c r="L34" s="56"/>
      <c r="M34" s="57"/>
      <c r="N34" s="57"/>
      <c r="O34" s="57"/>
      <c r="P34" s="58"/>
      <c r="Q34" s="76"/>
      <c r="R34" s="76"/>
      <c r="S34" s="76"/>
      <c r="T34" s="76"/>
      <c r="U34" s="76"/>
      <c r="V34" s="76"/>
    </row>
    <row r="35" spans="1:22" ht="11.1" customHeight="1" x14ac:dyDescent="0.15">
      <c r="A35" s="17" t="s">
        <v>38</v>
      </c>
      <c r="B35" s="17" t="s">
        <v>82</v>
      </c>
      <c r="C35" s="26"/>
      <c r="D35" s="26"/>
      <c r="E35" s="27"/>
      <c r="F35" s="13"/>
      <c r="G35" s="45"/>
      <c r="H35" s="45"/>
      <c r="I35" s="45"/>
      <c r="J35" s="45"/>
      <c r="K35" s="56"/>
      <c r="L35" s="56"/>
      <c r="M35" s="57"/>
      <c r="N35" s="57"/>
      <c r="O35" s="57"/>
      <c r="P35" s="58"/>
      <c r="Q35" s="76"/>
      <c r="R35" s="76"/>
      <c r="S35" s="76"/>
      <c r="T35" s="76"/>
      <c r="U35" s="76"/>
      <c r="V35" s="76"/>
    </row>
    <row r="36" spans="1:22" ht="11.1" customHeight="1" x14ac:dyDescent="0.15">
      <c r="A36" s="17" t="s">
        <v>42</v>
      </c>
      <c r="B36" s="17" t="s">
        <v>83</v>
      </c>
      <c r="C36" s="26"/>
      <c r="D36" s="26"/>
      <c r="E36" s="27"/>
      <c r="F36" s="13"/>
      <c r="G36" s="45"/>
      <c r="H36" s="45"/>
      <c r="I36" s="45"/>
      <c r="J36" s="45"/>
      <c r="K36" s="56"/>
      <c r="L36" s="56"/>
      <c r="M36" s="57"/>
      <c r="N36" s="57"/>
      <c r="O36" s="57"/>
      <c r="P36" s="58"/>
      <c r="Q36" s="76"/>
      <c r="R36" s="76"/>
      <c r="S36" s="76"/>
      <c r="T36" s="76"/>
      <c r="U36" s="76"/>
      <c r="V36" s="76"/>
    </row>
    <row r="37" spans="1:22" ht="11.1" customHeight="1" x14ac:dyDescent="0.15">
      <c r="A37" s="17" t="s">
        <v>44</v>
      </c>
      <c r="B37" s="17" t="s">
        <v>55</v>
      </c>
      <c r="C37" s="26"/>
      <c r="D37" s="26"/>
      <c r="E37" s="27"/>
      <c r="F37" s="13"/>
      <c r="G37" s="45"/>
      <c r="H37" s="45"/>
      <c r="I37" s="45"/>
      <c r="J37" s="45"/>
      <c r="K37" s="56"/>
      <c r="L37" s="56"/>
      <c r="M37" s="57"/>
      <c r="N37" s="57"/>
      <c r="O37" s="57"/>
      <c r="P37" s="58"/>
      <c r="Q37" s="76"/>
      <c r="R37" s="76"/>
      <c r="S37" s="76"/>
      <c r="T37" s="76"/>
      <c r="U37" s="76"/>
      <c r="V37" s="76"/>
    </row>
    <row r="38" spans="1:22" ht="11.1" customHeight="1" x14ac:dyDescent="0.15">
      <c r="A38" s="14" t="s">
        <v>84</v>
      </c>
      <c r="B38" s="14" t="s">
        <v>85</v>
      </c>
      <c r="C38" s="10"/>
      <c r="D38" s="10"/>
      <c r="E38" s="12"/>
      <c r="F38" s="13"/>
      <c r="G38" s="48"/>
      <c r="H38" s="48"/>
      <c r="I38" s="48"/>
      <c r="J38" s="48"/>
      <c r="K38" s="53"/>
      <c r="L38" s="53"/>
      <c r="M38" s="57"/>
      <c r="N38" s="57"/>
      <c r="O38" s="57"/>
      <c r="P38" s="58"/>
      <c r="Q38" s="76"/>
      <c r="R38" s="76"/>
      <c r="S38" s="76"/>
      <c r="T38" s="76"/>
      <c r="U38" s="76"/>
      <c r="V38" s="76"/>
    </row>
    <row r="39" spans="1:22" ht="11.1" customHeight="1" x14ac:dyDescent="0.15">
      <c r="A39" s="17" t="s">
        <v>29</v>
      </c>
      <c r="B39" s="17" t="s">
        <v>86</v>
      </c>
      <c r="C39" s="10"/>
      <c r="D39" s="10"/>
      <c r="E39" s="12"/>
      <c r="F39" s="18"/>
      <c r="G39" s="19"/>
      <c r="H39" s="19"/>
      <c r="I39" s="19"/>
      <c r="J39" s="19"/>
      <c r="K39" s="53"/>
      <c r="L39" s="53"/>
      <c r="M39" s="57"/>
      <c r="N39" s="57"/>
      <c r="O39" s="57"/>
      <c r="P39" s="58"/>
      <c r="Q39" s="76"/>
      <c r="R39" s="76"/>
      <c r="S39" s="76"/>
      <c r="T39" s="76"/>
      <c r="U39" s="76"/>
      <c r="V39" s="76"/>
    </row>
    <row r="40" spans="1:22" ht="11.1" customHeight="1" x14ac:dyDescent="0.15">
      <c r="A40" s="17" t="s">
        <v>38</v>
      </c>
      <c r="B40" s="17" t="s">
        <v>87</v>
      </c>
      <c r="C40" s="10"/>
      <c r="D40" s="10"/>
      <c r="E40" s="12"/>
      <c r="F40" s="18"/>
      <c r="G40" s="19"/>
      <c r="H40" s="19"/>
      <c r="I40" s="19"/>
      <c r="J40" s="19"/>
      <c r="K40" s="53"/>
      <c r="L40" s="53"/>
      <c r="M40" s="57"/>
      <c r="N40" s="57"/>
      <c r="O40" s="57"/>
      <c r="P40" s="58"/>
      <c r="Q40" s="76"/>
      <c r="R40" s="76"/>
      <c r="S40" s="76"/>
      <c r="T40" s="76"/>
      <c r="U40" s="76"/>
      <c r="V40" s="76"/>
    </row>
    <row r="41" spans="1:22" ht="11.1" customHeight="1" x14ac:dyDescent="0.15">
      <c r="A41" s="17" t="s">
        <v>42</v>
      </c>
      <c r="B41" s="17" t="s">
        <v>75</v>
      </c>
      <c r="C41" s="26"/>
      <c r="D41" s="26"/>
      <c r="E41" s="27"/>
      <c r="F41" s="18"/>
      <c r="G41" s="21"/>
      <c r="H41" s="21"/>
      <c r="I41" s="21"/>
      <c r="J41" s="21"/>
      <c r="K41" s="53"/>
      <c r="L41" s="53"/>
      <c r="M41" s="57"/>
      <c r="N41" s="57"/>
      <c r="O41" s="57"/>
      <c r="P41" s="58"/>
      <c r="Q41" s="76"/>
      <c r="R41" s="76"/>
      <c r="S41" s="76"/>
      <c r="T41" s="76"/>
      <c r="U41" s="76"/>
      <c r="V41" s="76"/>
    </row>
    <row r="43" spans="1:22" x14ac:dyDescent="0.15">
      <c r="E43" s="5" t="s">
        <v>102</v>
      </c>
    </row>
  </sheetData>
  <mergeCells count="36">
    <mergeCell ref="W18:W20"/>
    <mergeCell ref="X18:X20"/>
    <mergeCell ref="P3:P4"/>
    <mergeCell ref="Q5:Q8"/>
    <mergeCell ref="Q10:Q13"/>
    <mergeCell ref="R5:R8"/>
    <mergeCell ref="R10:R13"/>
    <mergeCell ref="A5:B5"/>
    <mergeCell ref="Q18:V18"/>
    <mergeCell ref="Q19:R19"/>
    <mergeCell ref="S19:T19"/>
    <mergeCell ref="U19:V19"/>
    <mergeCell ref="S5:S8"/>
    <mergeCell ref="S10:S13"/>
    <mergeCell ref="T5:T8"/>
    <mergeCell ref="T10:T13"/>
    <mergeCell ref="U5:U8"/>
    <mergeCell ref="U10:U13"/>
    <mergeCell ref="V5:V8"/>
    <mergeCell ref="V10:V13"/>
    <mergeCell ref="A1:P1"/>
    <mergeCell ref="A2:E2"/>
    <mergeCell ref="H2:J2"/>
    <mergeCell ref="K2:P2"/>
    <mergeCell ref="G3:J3"/>
    <mergeCell ref="A3:A4"/>
    <mergeCell ref="B3:B4"/>
    <mergeCell ref="C3:C4"/>
    <mergeCell ref="D3:D4"/>
    <mergeCell ref="E3:E4"/>
    <mergeCell ref="F3:F4"/>
    <mergeCell ref="K3:K4"/>
    <mergeCell ref="L3:L4"/>
    <mergeCell ref="M3:M4"/>
    <mergeCell ref="N3:N4"/>
    <mergeCell ref="O3:O4"/>
  </mergeCells>
  <phoneticPr fontId="8" type="noConversion"/>
  <printOptions horizontalCentered="1" verticalCentered="1"/>
  <pageMargins left="0.38888888888888901" right="0.16875000000000001" top="0.31805555555555598" bottom="0.2" header="0.18888888888888899" footer="0.16875000000000001"/>
  <pageSetup paperSize="9" orientation="landscape" r:id="rId1"/>
  <headerFooter scaleWithDoc="0"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3"/>
  <sheetViews>
    <sheetView showZeros="0" workbookViewId="0">
      <selection activeCell="R30" sqref="R30"/>
    </sheetView>
  </sheetViews>
  <sheetFormatPr defaultColWidth="9" defaultRowHeight="14.25" x14ac:dyDescent="0.15"/>
  <cols>
    <col min="1" max="1" width="4.625" style="5" customWidth="1"/>
    <col min="2" max="2" width="12.625" style="5" customWidth="1"/>
    <col min="3" max="3" width="5.25" style="5" customWidth="1"/>
    <col min="4" max="4" width="6.375" style="5" customWidth="1"/>
    <col min="5" max="5" width="32" style="5" customWidth="1"/>
    <col min="6" max="6" width="6.875" style="5" customWidth="1"/>
    <col min="7" max="7" width="6.5" style="5" customWidth="1"/>
    <col min="8" max="8" width="6.75" style="5" customWidth="1"/>
    <col min="9" max="9" width="9" style="5"/>
    <col min="10" max="10" width="6" style="5" customWidth="1"/>
    <col min="11" max="11" width="6.875" style="6" customWidth="1"/>
    <col min="12" max="12" width="6.75" style="6" customWidth="1"/>
    <col min="13" max="13" width="5.5" style="5" customWidth="1"/>
    <col min="14" max="14" width="6.75" style="5" customWidth="1"/>
    <col min="15" max="15" width="5.75" style="5" customWidth="1"/>
    <col min="16" max="16" width="5.125" style="5" customWidth="1"/>
    <col min="17" max="17" width="8.75" style="7" customWidth="1"/>
    <col min="18" max="18" width="9.625" style="7" customWidth="1"/>
    <col min="19" max="19" width="7.625" style="7" customWidth="1"/>
    <col min="20" max="20" width="9.625" style="7" customWidth="1"/>
    <col min="21" max="21" width="6.25" style="7" customWidth="1"/>
    <col min="22" max="22" width="9.625" style="7" customWidth="1"/>
    <col min="23" max="16384" width="9" style="5"/>
  </cols>
  <sheetData>
    <row r="1" spans="1:22" ht="20.100000000000001" customHeight="1" x14ac:dyDescent="0.15">
      <c r="A1" s="93" t="s">
        <v>0</v>
      </c>
      <c r="B1" s="93"/>
      <c r="C1" s="93"/>
      <c r="D1" s="93"/>
      <c r="E1" s="93"/>
      <c r="F1" s="93"/>
      <c r="G1" s="93"/>
      <c r="H1" s="93"/>
      <c r="I1" s="93"/>
      <c r="J1" s="93"/>
      <c r="K1" s="94"/>
      <c r="L1" s="94"/>
      <c r="M1" s="93"/>
      <c r="N1" s="93"/>
      <c r="O1" s="93"/>
      <c r="P1" s="93"/>
      <c r="Q1" s="8"/>
      <c r="R1" s="8"/>
      <c r="S1" s="8"/>
      <c r="T1" s="8"/>
      <c r="U1" s="8"/>
      <c r="V1" s="8"/>
    </row>
    <row r="2" spans="1:22" ht="12" customHeight="1" x14ac:dyDescent="0.15">
      <c r="A2" s="95" t="s">
        <v>103</v>
      </c>
      <c r="B2" s="95"/>
      <c r="C2" s="95"/>
      <c r="D2" s="95"/>
      <c r="E2" s="95"/>
      <c r="F2" s="9"/>
      <c r="G2" s="9"/>
      <c r="H2" s="96"/>
      <c r="I2" s="96"/>
      <c r="J2" s="96"/>
      <c r="K2" s="97" t="s">
        <v>2</v>
      </c>
      <c r="L2" s="97"/>
      <c r="M2" s="98"/>
      <c r="N2" s="98"/>
      <c r="O2" s="98"/>
      <c r="P2" s="98"/>
    </row>
    <row r="3" spans="1:22" ht="18" customHeight="1" x14ac:dyDescent="0.15">
      <c r="A3" s="102" t="s">
        <v>3</v>
      </c>
      <c r="B3" s="102" t="s">
        <v>4</v>
      </c>
      <c r="C3" s="103" t="s">
        <v>5</v>
      </c>
      <c r="D3" s="103" t="s">
        <v>6</v>
      </c>
      <c r="E3" s="103" t="s">
        <v>7</v>
      </c>
      <c r="F3" s="104" t="s">
        <v>8</v>
      </c>
      <c r="G3" s="99" t="s">
        <v>9</v>
      </c>
      <c r="H3" s="100"/>
      <c r="I3" s="100"/>
      <c r="J3" s="101"/>
      <c r="K3" s="105" t="s">
        <v>10</v>
      </c>
      <c r="L3" s="105" t="s">
        <v>11</v>
      </c>
      <c r="M3" s="106" t="s">
        <v>12</v>
      </c>
      <c r="N3" s="108" t="s">
        <v>13</v>
      </c>
      <c r="O3" s="108" t="s">
        <v>14</v>
      </c>
      <c r="P3" s="108" t="s">
        <v>15</v>
      </c>
      <c r="Q3" s="71"/>
      <c r="R3" s="71"/>
      <c r="S3" s="71"/>
      <c r="T3" s="71"/>
      <c r="U3" s="71"/>
      <c r="V3" s="71"/>
    </row>
    <row r="4" spans="1:22" ht="42" customHeight="1" x14ac:dyDescent="0.15">
      <c r="A4" s="102"/>
      <c r="B4" s="102"/>
      <c r="C4" s="103"/>
      <c r="D4" s="103"/>
      <c r="E4" s="103"/>
      <c r="F4" s="104"/>
      <c r="G4" s="10" t="s">
        <v>16</v>
      </c>
      <c r="H4" s="11" t="s">
        <v>17</v>
      </c>
      <c r="I4" s="11" t="s">
        <v>18</v>
      </c>
      <c r="J4" s="11" t="s">
        <v>19</v>
      </c>
      <c r="K4" s="105"/>
      <c r="L4" s="105"/>
      <c r="M4" s="107"/>
      <c r="N4" s="108"/>
      <c r="O4" s="108"/>
      <c r="P4" s="108"/>
      <c r="Q4" s="71"/>
      <c r="R4" s="71"/>
      <c r="S4" s="71"/>
      <c r="T4" s="71"/>
      <c r="U4" s="71"/>
      <c r="V4" s="71"/>
    </row>
    <row r="5" spans="1:22" ht="11.1" customHeight="1" x14ac:dyDescent="0.15">
      <c r="A5" s="109" t="s">
        <v>20</v>
      </c>
      <c r="B5" s="110"/>
      <c r="C5" s="12"/>
      <c r="D5" s="12"/>
      <c r="E5" s="12"/>
      <c r="F5" s="13">
        <f t="shared" ref="F5:J5" si="0">SUM(F6,F19)</f>
        <v>60.2</v>
      </c>
      <c r="G5" s="13">
        <f t="shared" si="0"/>
        <v>0</v>
      </c>
      <c r="H5" s="13">
        <f t="shared" si="0"/>
        <v>30</v>
      </c>
      <c r="I5" s="13">
        <f t="shared" si="0"/>
        <v>12</v>
      </c>
      <c r="J5" s="13">
        <f t="shared" si="0"/>
        <v>18.2</v>
      </c>
      <c r="K5" s="49">
        <v>19</v>
      </c>
      <c r="L5" s="49">
        <v>87</v>
      </c>
      <c r="M5" s="50"/>
      <c r="N5" s="50"/>
      <c r="O5" s="50"/>
      <c r="P5" s="50"/>
      <c r="Q5" s="120" t="s">
        <v>21</v>
      </c>
      <c r="R5" s="115" t="s">
        <v>22</v>
      </c>
      <c r="S5" s="112" t="s">
        <v>23</v>
      </c>
      <c r="T5" s="115" t="s">
        <v>24</v>
      </c>
      <c r="U5" s="117" t="s">
        <v>25</v>
      </c>
      <c r="V5" s="117" t="s">
        <v>26</v>
      </c>
    </row>
    <row r="6" spans="1:22" s="1" customFormat="1" ht="11.1" customHeight="1" x14ac:dyDescent="0.15">
      <c r="A6" s="14" t="s">
        <v>27</v>
      </c>
      <c r="B6" s="14" t="s">
        <v>28</v>
      </c>
      <c r="C6" s="15"/>
      <c r="D6" s="15"/>
      <c r="E6" s="16"/>
      <c r="F6" s="13">
        <f t="shared" ref="F6:J6" si="1">SUM(F9)</f>
        <v>30.2</v>
      </c>
      <c r="G6" s="13">
        <f t="shared" si="1"/>
        <v>0</v>
      </c>
      <c r="H6" s="13">
        <f t="shared" si="1"/>
        <v>30</v>
      </c>
      <c r="I6" s="13">
        <f t="shared" si="1"/>
        <v>0</v>
      </c>
      <c r="J6" s="13">
        <f t="shared" si="1"/>
        <v>0.19999999999999929</v>
      </c>
      <c r="K6" s="49">
        <v>19</v>
      </c>
      <c r="L6" s="49">
        <v>87</v>
      </c>
      <c r="M6" s="51"/>
      <c r="N6" s="51"/>
      <c r="O6" s="51"/>
      <c r="P6" s="52"/>
      <c r="Q6" s="121"/>
      <c r="R6" s="115"/>
      <c r="S6" s="113"/>
      <c r="T6" s="115"/>
      <c r="U6" s="117"/>
      <c r="V6" s="117"/>
    </row>
    <row r="7" spans="1:22" ht="11.1" customHeight="1" x14ac:dyDescent="0.15">
      <c r="A7" s="17" t="s">
        <v>29</v>
      </c>
      <c r="B7" s="17" t="s">
        <v>30</v>
      </c>
      <c r="C7" s="10"/>
      <c r="D7" s="10"/>
      <c r="E7" s="12"/>
      <c r="F7" s="18">
        <f t="shared" ref="F7:J7" si="2">SUM(F8:F9)</f>
        <v>30.2</v>
      </c>
      <c r="G7" s="18">
        <f t="shared" si="2"/>
        <v>0</v>
      </c>
      <c r="H7" s="18">
        <f t="shared" si="2"/>
        <v>30</v>
      </c>
      <c r="I7" s="18">
        <f t="shared" si="2"/>
        <v>0</v>
      </c>
      <c r="J7" s="18">
        <f t="shared" si="2"/>
        <v>0.19999999999999929</v>
      </c>
      <c r="K7" s="53">
        <v>19</v>
      </c>
      <c r="L7" s="53">
        <v>87</v>
      </c>
      <c r="M7" s="54"/>
      <c r="N7" s="54"/>
      <c r="O7" s="54"/>
      <c r="P7" s="54"/>
      <c r="Q7" s="121"/>
      <c r="R7" s="115"/>
      <c r="S7" s="113"/>
      <c r="T7" s="115"/>
      <c r="U7" s="117"/>
      <c r="V7" s="117"/>
    </row>
    <row r="8" spans="1:22" ht="11.1" customHeight="1" x14ac:dyDescent="0.15">
      <c r="A8" s="17" t="s">
        <v>31</v>
      </c>
      <c r="B8" s="17" t="s">
        <v>32</v>
      </c>
      <c r="C8" s="10"/>
      <c r="D8" s="10"/>
      <c r="E8" s="12"/>
      <c r="F8" s="18"/>
      <c r="G8" s="19"/>
      <c r="H8" s="19"/>
      <c r="I8" s="19"/>
      <c r="J8" s="19"/>
      <c r="K8" s="53"/>
      <c r="L8" s="53"/>
      <c r="M8" s="54"/>
      <c r="N8" s="54"/>
      <c r="O8" s="54"/>
      <c r="P8" s="54"/>
      <c r="Q8" s="122"/>
      <c r="R8" s="115"/>
      <c r="S8" s="114"/>
      <c r="T8" s="115"/>
      <c r="U8" s="117"/>
      <c r="V8" s="117"/>
    </row>
    <row r="9" spans="1:22" ht="36.950000000000003" customHeight="1" x14ac:dyDescent="0.15">
      <c r="A9" s="17" t="s">
        <v>33</v>
      </c>
      <c r="B9" s="17" t="s">
        <v>34</v>
      </c>
      <c r="C9" s="10" t="s">
        <v>35</v>
      </c>
      <c r="D9" s="10" t="s">
        <v>104</v>
      </c>
      <c r="E9" s="12" t="s">
        <v>105</v>
      </c>
      <c r="F9" s="18">
        <f>Q9</f>
        <v>30.2</v>
      </c>
      <c r="G9" s="18"/>
      <c r="H9" s="18">
        <v>30</v>
      </c>
      <c r="I9" s="19">
        <f>[4]工程量清单!H6/10000</f>
        <v>0</v>
      </c>
      <c r="J9" s="19">
        <f>F9-G9-H9-I9</f>
        <v>0.19999999999999929</v>
      </c>
      <c r="K9" s="53">
        <v>19</v>
      </c>
      <c r="L9" s="53">
        <v>87</v>
      </c>
      <c r="M9" s="54"/>
      <c r="N9" s="54"/>
      <c r="O9" s="54"/>
      <c r="P9" s="54"/>
      <c r="Q9" s="72">
        <f>ROUND((R9*S9+Q14*R14)/10000,2)</f>
        <v>30.2</v>
      </c>
      <c r="R9" s="72">
        <f>ROUND((U9*3*0.2+V9*2.5*0.2),2)</f>
        <v>495</v>
      </c>
      <c r="S9" s="72">
        <v>610</v>
      </c>
      <c r="T9" s="73">
        <f>SUM(U9:V9)</f>
        <v>990</v>
      </c>
      <c r="U9" s="74"/>
      <c r="V9" s="75">
        <v>990</v>
      </c>
    </row>
    <row r="10" spans="1:22" ht="11.1" customHeight="1" x14ac:dyDescent="0.15">
      <c r="A10" s="17" t="s">
        <v>38</v>
      </c>
      <c r="B10" s="17" t="s">
        <v>39</v>
      </c>
      <c r="C10" s="10"/>
      <c r="D10" s="10"/>
      <c r="E10" s="20"/>
      <c r="F10" s="18"/>
      <c r="G10" s="21"/>
      <c r="H10" s="22"/>
      <c r="I10" s="55"/>
      <c r="J10" s="55"/>
      <c r="K10" s="56"/>
      <c r="L10" s="56"/>
      <c r="M10" s="57"/>
      <c r="N10" s="57"/>
      <c r="O10" s="57"/>
      <c r="P10" s="58"/>
      <c r="Q10" s="117" t="s">
        <v>40</v>
      </c>
      <c r="R10" s="117" t="s">
        <v>41</v>
      </c>
      <c r="S10" s="112"/>
      <c r="T10" s="116"/>
      <c r="U10" s="118"/>
      <c r="V10" s="118"/>
    </row>
    <row r="11" spans="1:22" ht="11.1" customHeight="1" x14ac:dyDescent="0.15">
      <c r="A11" s="17" t="s">
        <v>42</v>
      </c>
      <c r="B11" s="17" t="s">
        <v>43</v>
      </c>
      <c r="C11" s="23"/>
      <c r="D11" s="23"/>
      <c r="E11" s="24"/>
      <c r="F11" s="18"/>
      <c r="G11" s="21"/>
      <c r="H11" s="21"/>
      <c r="I11" s="21"/>
      <c r="J11" s="21"/>
      <c r="K11" s="56"/>
      <c r="L11" s="56"/>
      <c r="M11" s="57"/>
      <c r="N11" s="57"/>
      <c r="O11" s="57"/>
      <c r="P11" s="58"/>
      <c r="Q11" s="117"/>
      <c r="R11" s="117"/>
      <c r="S11" s="113"/>
      <c r="T11" s="116"/>
      <c r="U11" s="118"/>
      <c r="V11" s="118"/>
    </row>
    <row r="12" spans="1:22" ht="11.1" customHeight="1" x14ac:dyDescent="0.15">
      <c r="A12" s="17" t="s">
        <v>44</v>
      </c>
      <c r="B12" s="17" t="s">
        <v>45</v>
      </c>
      <c r="C12" s="23"/>
      <c r="D12" s="23"/>
      <c r="E12" s="20"/>
      <c r="F12" s="18"/>
      <c r="G12" s="25"/>
      <c r="H12" s="25"/>
      <c r="I12" s="25"/>
      <c r="J12" s="25"/>
      <c r="K12" s="56"/>
      <c r="L12" s="56"/>
      <c r="M12" s="57"/>
      <c r="N12" s="57"/>
      <c r="O12" s="57"/>
      <c r="P12" s="58"/>
      <c r="Q12" s="117"/>
      <c r="R12" s="117"/>
      <c r="S12" s="113"/>
      <c r="T12" s="116"/>
      <c r="U12" s="118"/>
      <c r="V12" s="118"/>
    </row>
    <row r="13" spans="1:22" ht="11.1" customHeight="1" x14ac:dyDescent="0.15">
      <c r="A13" s="17" t="s">
        <v>31</v>
      </c>
      <c r="B13" s="17" t="s">
        <v>46</v>
      </c>
      <c r="C13" s="10"/>
      <c r="D13" s="10"/>
      <c r="E13" s="20"/>
      <c r="F13" s="18"/>
      <c r="G13" s="21"/>
      <c r="H13" s="25"/>
      <c r="I13" s="21"/>
      <c r="J13" s="55"/>
      <c r="K13" s="56"/>
      <c r="L13" s="56"/>
      <c r="M13" s="57"/>
      <c r="N13" s="57"/>
      <c r="O13" s="57"/>
      <c r="P13" s="58"/>
      <c r="Q13" s="117"/>
      <c r="R13" s="117"/>
      <c r="S13" s="114"/>
      <c r="T13" s="116"/>
      <c r="U13" s="118"/>
      <c r="V13" s="118"/>
    </row>
    <row r="14" spans="1:22" ht="11.1" customHeight="1" x14ac:dyDescent="0.15">
      <c r="A14" s="17" t="s">
        <v>33</v>
      </c>
      <c r="B14" s="17" t="s">
        <v>47</v>
      </c>
      <c r="C14" s="10"/>
      <c r="D14" s="10"/>
      <c r="E14" s="20"/>
      <c r="F14" s="18"/>
      <c r="G14" s="25"/>
      <c r="H14" s="21"/>
      <c r="I14" s="21"/>
      <c r="J14" s="21"/>
      <c r="K14" s="56"/>
      <c r="L14" s="56"/>
      <c r="M14" s="57"/>
      <c r="N14" s="57"/>
      <c r="O14" s="57"/>
      <c r="P14" s="58"/>
      <c r="Q14" s="72"/>
      <c r="R14" s="72"/>
      <c r="S14" s="72"/>
      <c r="T14" s="74"/>
      <c r="U14" s="72"/>
      <c r="V14" s="72"/>
    </row>
    <row r="15" spans="1:22" ht="11.1" customHeight="1" x14ac:dyDescent="0.15">
      <c r="A15" s="17" t="s">
        <v>48</v>
      </c>
      <c r="B15" s="17" t="s">
        <v>49</v>
      </c>
      <c r="C15" s="23"/>
      <c r="D15" s="23"/>
      <c r="E15" s="20"/>
      <c r="F15" s="18"/>
      <c r="G15" s="25"/>
      <c r="H15" s="25"/>
      <c r="I15" s="25"/>
      <c r="J15" s="25"/>
      <c r="K15" s="56"/>
      <c r="L15" s="56"/>
      <c r="M15" s="57"/>
      <c r="N15" s="57"/>
      <c r="O15" s="57"/>
      <c r="P15" s="58"/>
      <c r="Q15" s="76"/>
      <c r="R15" s="76"/>
      <c r="S15" s="76"/>
      <c r="T15" s="76"/>
      <c r="U15" s="76"/>
      <c r="V15" s="76"/>
    </row>
    <row r="16" spans="1:22" ht="11.1" customHeight="1" x14ac:dyDescent="0.15">
      <c r="A16" s="17" t="s">
        <v>50</v>
      </c>
      <c r="B16" s="17" t="s">
        <v>51</v>
      </c>
      <c r="C16" s="10"/>
      <c r="D16" s="10"/>
      <c r="E16" s="20"/>
      <c r="F16" s="18"/>
      <c r="G16" s="21"/>
      <c r="H16" s="21"/>
      <c r="I16" s="21"/>
      <c r="J16" s="21"/>
      <c r="K16" s="56"/>
      <c r="L16" s="56"/>
      <c r="M16" s="57"/>
      <c r="N16" s="57"/>
      <c r="O16" s="57"/>
      <c r="P16" s="58"/>
      <c r="Q16" s="76"/>
      <c r="R16" s="76"/>
      <c r="S16" s="76"/>
      <c r="T16" s="76"/>
      <c r="U16" s="76"/>
      <c r="V16" s="76"/>
    </row>
    <row r="17" spans="1:24" ht="11.1" customHeight="1" x14ac:dyDescent="0.15">
      <c r="A17" s="17" t="s">
        <v>52</v>
      </c>
      <c r="B17" s="17" t="s">
        <v>53</v>
      </c>
      <c r="C17" s="26"/>
      <c r="D17" s="26"/>
      <c r="E17" s="27"/>
      <c r="F17" s="18"/>
      <c r="G17" s="21"/>
      <c r="H17" s="21"/>
      <c r="I17" s="21"/>
      <c r="J17" s="21"/>
      <c r="K17" s="56"/>
      <c r="L17" s="56"/>
      <c r="M17" s="57"/>
      <c r="N17" s="57"/>
      <c r="O17" s="57"/>
      <c r="P17" s="58"/>
      <c r="Q17" s="76"/>
      <c r="R17" s="76"/>
      <c r="S17" s="76"/>
      <c r="T17" s="76"/>
      <c r="U17" s="76"/>
      <c r="V17" s="76"/>
    </row>
    <row r="18" spans="1:24" ht="11.1" customHeight="1" x14ac:dyDescent="0.15">
      <c r="A18" s="17" t="s">
        <v>54</v>
      </c>
      <c r="B18" s="17" t="s">
        <v>55</v>
      </c>
      <c r="C18" s="26"/>
      <c r="D18" s="26"/>
      <c r="E18" s="27"/>
      <c r="F18" s="18"/>
      <c r="G18" s="21"/>
      <c r="H18" s="21"/>
      <c r="I18" s="21"/>
      <c r="J18" s="21"/>
      <c r="K18" s="56"/>
      <c r="L18" s="56"/>
      <c r="M18" s="57"/>
      <c r="N18" s="57"/>
      <c r="O18" s="57"/>
      <c r="P18" s="58"/>
      <c r="Q18" s="123" t="s">
        <v>56</v>
      </c>
      <c r="R18" s="123"/>
      <c r="S18" s="123"/>
      <c r="T18" s="123"/>
      <c r="U18" s="123"/>
      <c r="V18" s="123"/>
      <c r="W18" s="124" t="s">
        <v>57</v>
      </c>
      <c r="X18" s="124" t="s">
        <v>58</v>
      </c>
    </row>
    <row r="19" spans="1:24" s="2" customFormat="1" ht="11.1" customHeight="1" x14ac:dyDescent="0.15">
      <c r="A19" s="28" t="s">
        <v>59</v>
      </c>
      <c r="B19" s="28" t="s">
        <v>60</v>
      </c>
      <c r="C19" s="29"/>
      <c r="D19" s="29"/>
      <c r="E19" s="30"/>
      <c r="F19" s="31">
        <f t="shared" ref="F19:L19" si="3">SUM(F20:F22)</f>
        <v>30</v>
      </c>
      <c r="G19" s="31">
        <f t="shared" si="3"/>
        <v>0</v>
      </c>
      <c r="H19" s="31">
        <f t="shared" si="3"/>
        <v>0</v>
      </c>
      <c r="I19" s="31">
        <f t="shared" si="3"/>
        <v>12</v>
      </c>
      <c r="J19" s="31">
        <f t="shared" si="3"/>
        <v>18</v>
      </c>
      <c r="K19" s="59">
        <f t="shared" si="3"/>
        <v>2</v>
      </c>
      <c r="L19" s="59">
        <f t="shared" si="3"/>
        <v>8</v>
      </c>
      <c r="M19" s="60"/>
      <c r="N19" s="60"/>
      <c r="O19" s="60"/>
      <c r="P19" s="61"/>
      <c r="Q19" s="123" t="s">
        <v>61</v>
      </c>
      <c r="R19" s="123"/>
      <c r="S19" s="123" t="s">
        <v>62</v>
      </c>
      <c r="T19" s="123"/>
      <c r="U19" s="123" t="s">
        <v>63</v>
      </c>
      <c r="V19" s="123"/>
      <c r="W19" s="124"/>
      <c r="X19" s="124"/>
    </row>
    <row r="20" spans="1:24" s="3" customFormat="1" ht="11.1" customHeight="1" x14ac:dyDescent="0.15">
      <c r="A20" s="32" t="s">
        <v>29</v>
      </c>
      <c r="B20" s="32" t="s">
        <v>64</v>
      </c>
      <c r="C20" s="33"/>
      <c r="D20" s="34"/>
      <c r="E20" s="35"/>
      <c r="F20" s="36"/>
      <c r="G20" s="37"/>
      <c r="H20" s="37"/>
      <c r="I20" s="37"/>
      <c r="J20" s="37"/>
      <c r="K20" s="62"/>
      <c r="L20" s="62"/>
      <c r="M20" s="60"/>
      <c r="N20" s="60"/>
      <c r="O20" s="60"/>
      <c r="P20" s="61"/>
      <c r="Q20" s="77" t="s">
        <v>65</v>
      </c>
      <c r="R20" s="77" t="s">
        <v>66</v>
      </c>
      <c r="S20" s="77" t="s">
        <v>65</v>
      </c>
      <c r="T20" s="77" t="s">
        <v>66</v>
      </c>
      <c r="U20" s="77" t="s">
        <v>65</v>
      </c>
      <c r="V20" s="77" t="s">
        <v>66</v>
      </c>
      <c r="W20" s="124"/>
      <c r="X20" s="124"/>
    </row>
    <row r="21" spans="1:24" s="4" customFormat="1" ht="11.1" customHeight="1" x14ac:dyDescent="0.15">
      <c r="A21" s="38" t="s">
        <v>38</v>
      </c>
      <c r="B21" s="39" t="s">
        <v>67</v>
      </c>
      <c r="C21" s="33" t="str">
        <f>C9</f>
        <v>新建</v>
      </c>
      <c r="D21" s="33" t="str">
        <f>D9</f>
        <v>河半坡</v>
      </c>
      <c r="E21" s="35" t="str">
        <f>"实施农村危房改造"&amp;X21&amp;"户"</f>
        <v>实施农村危房改造2户</v>
      </c>
      <c r="F21" s="36">
        <f>X21*15</f>
        <v>30</v>
      </c>
      <c r="G21" s="37"/>
      <c r="H21" s="37"/>
      <c r="I21" s="37">
        <f>(S21+U21)*2+(T21+V21)*6</f>
        <v>12</v>
      </c>
      <c r="J21" s="37">
        <f>F21-I21</f>
        <v>18</v>
      </c>
      <c r="K21" s="62">
        <f>X21</f>
        <v>2</v>
      </c>
      <c r="L21" s="62">
        <f>X21*4</f>
        <v>8</v>
      </c>
      <c r="M21" s="63"/>
      <c r="N21" s="63"/>
      <c r="O21" s="63"/>
      <c r="P21" s="64"/>
      <c r="Q21" s="78">
        <v>1</v>
      </c>
      <c r="R21" s="78">
        <v>2</v>
      </c>
      <c r="S21" s="78"/>
      <c r="T21" s="78">
        <v>2</v>
      </c>
      <c r="U21" s="78"/>
      <c r="V21" s="78"/>
      <c r="W21" s="79">
        <f>SUM(Q21:V21)</f>
        <v>5</v>
      </c>
      <c r="X21" s="79">
        <f>SUM(S21:V21)</f>
        <v>2</v>
      </c>
    </row>
    <row r="22" spans="1:24" s="3" customFormat="1" ht="11.1" customHeight="1" x14ac:dyDescent="0.15">
      <c r="A22" s="32" t="s">
        <v>42</v>
      </c>
      <c r="B22" s="32" t="s">
        <v>68</v>
      </c>
      <c r="C22" s="40"/>
      <c r="D22" s="40"/>
      <c r="E22" s="41"/>
      <c r="F22" s="42"/>
      <c r="G22" s="21"/>
      <c r="H22" s="21"/>
      <c r="I22" s="21"/>
      <c r="J22" s="21"/>
      <c r="K22" s="65"/>
      <c r="L22" s="65"/>
      <c r="M22" s="66"/>
      <c r="N22" s="66"/>
      <c r="O22" s="66"/>
      <c r="P22" s="67"/>
      <c r="Q22" s="76"/>
      <c r="R22" s="76"/>
      <c r="S22" s="76"/>
      <c r="T22" s="76"/>
      <c r="U22" s="76"/>
      <c r="V22" s="76"/>
    </row>
    <row r="23" spans="1:24" s="1" customFormat="1" ht="11.1" customHeight="1" x14ac:dyDescent="0.15">
      <c r="A23" s="14" t="s">
        <v>69</v>
      </c>
      <c r="B23" s="14" t="s">
        <v>70</v>
      </c>
      <c r="C23" s="15"/>
      <c r="D23" s="15"/>
      <c r="E23" s="16"/>
      <c r="F23" s="13"/>
      <c r="G23" s="13"/>
      <c r="H23" s="13"/>
      <c r="I23" s="13"/>
      <c r="J23" s="13"/>
      <c r="K23" s="49"/>
      <c r="L23" s="49"/>
      <c r="M23" s="51"/>
      <c r="N23" s="51"/>
      <c r="O23" s="51"/>
      <c r="P23" s="52"/>
      <c r="Q23" s="76"/>
      <c r="R23" s="76"/>
      <c r="S23" s="76"/>
      <c r="T23" s="76"/>
      <c r="U23" s="76"/>
      <c r="V23" s="76"/>
    </row>
    <row r="24" spans="1:24" ht="11.1" customHeight="1" x14ac:dyDescent="0.15">
      <c r="A24" s="17" t="s">
        <v>29</v>
      </c>
      <c r="B24" s="17" t="s">
        <v>71</v>
      </c>
      <c r="C24" s="10"/>
      <c r="D24" s="10"/>
      <c r="E24" s="12"/>
      <c r="F24" s="13"/>
      <c r="G24" s="48"/>
      <c r="H24" s="48"/>
      <c r="I24" s="48"/>
      <c r="J24" s="48"/>
      <c r="K24" s="53"/>
      <c r="L24" s="53"/>
      <c r="M24" s="57"/>
      <c r="N24" s="57"/>
      <c r="O24" s="57"/>
      <c r="P24" s="58"/>
      <c r="Q24" s="76"/>
      <c r="R24" s="76"/>
      <c r="S24" s="76"/>
      <c r="T24" s="76"/>
      <c r="U24" s="76"/>
      <c r="V24" s="76"/>
    </row>
    <row r="25" spans="1:24" ht="11.1" customHeight="1" x14ac:dyDescent="0.15">
      <c r="A25" s="17" t="s">
        <v>38</v>
      </c>
      <c r="B25" s="17" t="s">
        <v>72</v>
      </c>
      <c r="C25" s="23"/>
      <c r="D25" s="23"/>
      <c r="E25" s="12"/>
      <c r="F25" s="18"/>
      <c r="G25" s="19"/>
      <c r="H25" s="19"/>
      <c r="I25" s="19"/>
      <c r="J25" s="19"/>
      <c r="K25" s="53"/>
      <c r="L25" s="53"/>
      <c r="M25" s="57"/>
      <c r="N25" s="57"/>
      <c r="O25" s="57"/>
      <c r="P25" s="58"/>
      <c r="Q25" s="76"/>
      <c r="R25" s="76"/>
      <c r="S25" s="76"/>
      <c r="T25" s="76"/>
      <c r="U25" s="76"/>
      <c r="V25" s="76"/>
    </row>
    <row r="26" spans="1:24" ht="11.1" customHeight="1" x14ac:dyDescent="0.15">
      <c r="A26" s="17" t="s">
        <v>42</v>
      </c>
      <c r="B26" s="17" t="s">
        <v>73</v>
      </c>
      <c r="C26" s="10"/>
      <c r="D26" s="10"/>
      <c r="E26" s="12"/>
      <c r="F26" s="18"/>
      <c r="G26" s="21"/>
      <c r="H26" s="22"/>
      <c r="I26" s="55"/>
      <c r="J26" s="55"/>
      <c r="K26" s="56"/>
      <c r="L26" s="56"/>
      <c r="M26" s="57"/>
      <c r="N26" s="57"/>
      <c r="O26" s="57"/>
      <c r="P26" s="58"/>
      <c r="Q26" s="76"/>
      <c r="R26" s="76"/>
      <c r="S26" s="76"/>
      <c r="T26" s="76"/>
      <c r="U26" s="76"/>
      <c r="V26" s="76"/>
    </row>
    <row r="27" spans="1:24" ht="11.1" customHeight="1" x14ac:dyDescent="0.15">
      <c r="A27" s="17" t="s">
        <v>44</v>
      </c>
      <c r="B27" s="17" t="s">
        <v>74</v>
      </c>
      <c r="C27" s="10"/>
      <c r="D27" s="10"/>
      <c r="E27" s="43"/>
      <c r="F27" s="18"/>
      <c r="G27" s="21"/>
      <c r="H27" s="22"/>
      <c r="I27" s="55"/>
      <c r="J27" s="55"/>
      <c r="K27" s="56"/>
      <c r="L27" s="56"/>
      <c r="M27" s="57"/>
      <c r="N27" s="57"/>
      <c r="O27" s="57"/>
      <c r="P27" s="58"/>
      <c r="Q27" s="76"/>
      <c r="R27" s="76"/>
      <c r="S27" s="76"/>
      <c r="T27" s="76"/>
      <c r="U27" s="76"/>
      <c r="V27" s="76"/>
    </row>
    <row r="28" spans="1:24" ht="11.1" customHeight="1" x14ac:dyDescent="0.15">
      <c r="A28" s="17" t="s">
        <v>54</v>
      </c>
      <c r="B28" s="17" t="s">
        <v>75</v>
      </c>
      <c r="C28" s="26"/>
      <c r="D28" s="26"/>
      <c r="E28" s="27"/>
      <c r="F28" s="18"/>
      <c r="G28" s="25"/>
      <c r="H28" s="25"/>
      <c r="I28" s="25"/>
      <c r="J28" s="25"/>
      <c r="K28" s="56"/>
      <c r="L28" s="56"/>
      <c r="M28" s="57"/>
      <c r="N28" s="57"/>
      <c r="O28" s="57"/>
      <c r="P28" s="58"/>
      <c r="Q28" s="76"/>
      <c r="R28" s="76"/>
      <c r="S28" s="76"/>
      <c r="T28" s="76"/>
      <c r="U28" s="76"/>
      <c r="V28" s="76"/>
    </row>
    <row r="29" spans="1:24" ht="11.1" customHeight="1" x14ac:dyDescent="0.15">
      <c r="A29" s="14" t="s">
        <v>76</v>
      </c>
      <c r="B29" s="14" t="s">
        <v>77</v>
      </c>
      <c r="C29" s="10"/>
      <c r="D29" s="10"/>
      <c r="E29" s="12"/>
      <c r="F29" s="18"/>
      <c r="G29" s="19"/>
      <c r="H29" s="19"/>
      <c r="I29" s="19"/>
      <c r="J29" s="19"/>
      <c r="K29" s="56"/>
      <c r="L29" s="56"/>
      <c r="M29" s="57"/>
      <c r="N29" s="57"/>
      <c r="O29" s="57"/>
      <c r="P29" s="58"/>
      <c r="Q29" s="76"/>
      <c r="R29" s="76"/>
      <c r="S29" s="76"/>
      <c r="T29" s="76"/>
      <c r="U29" s="76"/>
      <c r="V29" s="76"/>
    </row>
    <row r="30" spans="1:24" ht="11.1" customHeight="1" x14ac:dyDescent="0.15">
      <c r="A30" s="17" t="s">
        <v>29</v>
      </c>
      <c r="B30" s="17" t="s">
        <v>78</v>
      </c>
      <c r="C30" s="10"/>
      <c r="D30" s="10"/>
      <c r="E30" s="12"/>
      <c r="F30" s="18"/>
      <c r="G30" s="19"/>
      <c r="H30" s="19"/>
      <c r="I30" s="19"/>
      <c r="J30" s="19"/>
      <c r="K30" s="56"/>
      <c r="L30" s="56"/>
      <c r="M30" s="57"/>
      <c r="N30" s="57"/>
      <c r="O30" s="57"/>
      <c r="P30" s="58"/>
      <c r="Q30" s="76"/>
      <c r="R30" s="76"/>
      <c r="S30" s="76"/>
      <c r="T30" s="76"/>
      <c r="U30" s="76"/>
      <c r="V30" s="76"/>
    </row>
    <row r="31" spans="1:24" ht="11.1" customHeight="1" x14ac:dyDescent="0.15">
      <c r="A31" s="17" t="s">
        <v>38</v>
      </c>
      <c r="B31" s="17" t="s">
        <v>77</v>
      </c>
      <c r="C31" s="10"/>
      <c r="D31" s="10"/>
      <c r="E31" s="44"/>
      <c r="F31" s="18"/>
      <c r="G31" s="21"/>
      <c r="H31" s="21"/>
      <c r="I31" s="21"/>
      <c r="J31" s="21"/>
      <c r="K31" s="56"/>
      <c r="L31" s="56"/>
      <c r="M31" s="57"/>
      <c r="N31" s="57"/>
      <c r="O31" s="57"/>
      <c r="P31" s="58"/>
      <c r="Q31" s="76"/>
      <c r="R31" s="76"/>
      <c r="S31" s="76"/>
      <c r="T31" s="76"/>
      <c r="U31" s="76"/>
      <c r="V31" s="76"/>
    </row>
    <row r="32" spans="1:24" ht="11.1" customHeight="1" x14ac:dyDescent="0.15">
      <c r="A32" s="17" t="s">
        <v>42</v>
      </c>
      <c r="B32" s="17" t="s">
        <v>75</v>
      </c>
      <c r="C32" s="26"/>
      <c r="D32" s="26"/>
      <c r="E32" s="27"/>
      <c r="F32" s="13"/>
      <c r="G32" s="45"/>
      <c r="H32" s="45"/>
      <c r="I32" s="45"/>
      <c r="J32" s="45"/>
      <c r="K32" s="56"/>
      <c r="L32" s="56"/>
      <c r="M32" s="57"/>
      <c r="N32" s="57"/>
      <c r="O32" s="57"/>
      <c r="P32" s="58"/>
      <c r="Q32" s="76"/>
      <c r="R32" s="76"/>
      <c r="S32" s="76"/>
      <c r="T32" s="76"/>
      <c r="U32" s="76"/>
      <c r="V32" s="76"/>
    </row>
    <row r="33" spans="1:22" s="1" customFormat="1" ht="11.1" customHeight="1" x14ac:dyDescent="0.15">
      <c r="A33" s="14" t="s">
        <v>79</v>
      </c>
      <c r="B33" s="14" t="s">
        <v>80</v>
      </c>
      <c r="C33" s="46"/>
      <c r="D33" s="46"/>
      <c r="E33" s="47"/>
      <c r="F33" s="13"/>
      <c r="G33" s="45"/>
      <c r="H33" s="45"/>
      <c r="I33" s="45"/>
      <c r="J33" s="45"/>
      <c r="K33" s="70"/>
      <c r="L33" s="70"/>
      <c r="M33" s="51"/>
      <c r="N33" s="51"/>
      <c r="O33" s="51"/>
      <c r="P33" s="52"/>
      <c r="Q33" s="80"/>
      <c r="R33" s="80"/>
      <c r="S33" s="80"/>
      <c r="T33" s="80"/>
      <c r="U33" s="80"/>
      <c r="V33" s="80"/>
    </row>
    <row r="34" spans="1:22" ht="11.1" customHeight="1" x14ac:dyDescent="0.15">
      <c r="A34" s="17" t="s">
        <v>29</v>
      </c>
      <c r="B34" s="17" t="s">
        <v>81</v>
      </c>
      <c r="C34" s="26"/>
      <c r="D34" s="26"/>
      <c r="E34" s="27"/>
      <c r="F34" s="13"/>
      <c r="G34" s="45"/>
      <c r="H34" s="45"/>
      <c r="I34" s="45"/>
      <c r="J34" s="45"/>
      <c r="K34" s="56"/>
      <c r="L34" s="56"/>
      <c r="M34" s="57"/>
      <c r="N34" s="57"/>
      <c r="O34" s="57"/>
      <c r="P34" s="58"/>
      <c r="Q34" s="76"/>
      <c r="R34" s="76"/>
      <c r="S34" s="76"/>
      <c r="T34" s="76"/>
      <c r="U34" s="76"/>
      <c r="V34" s="76"/>
    </row>
    <row r="35" spans="1:22" ht="11.1" customHeight="1" x14ac:dyDescent="0.15">
      <c r="A35" s="17" t="s">
        <v>38</v>
      </c>
      <c r="B35" s="17" t="s">
        <v>82</v>
      </c>
      <c r="C35" s="26"/>
      <c r="D35" s="26"/>
      <c r="E35" s="27"/>
      <c r="F35" s="13"/>
      <c r="G35" s="45"/>
      <c r="H35" s="45"/>
      <c r="I35" s="45"/>
      <c r="J35" s="45"/>
      <c r="K35" s="56"/>
      <c r="L35" s="56"/>
      <c r="M35" s="57"/>
      <c r="N35" s="57"/>
      <c r="O35" s="57"/>
      <c r="P35" s="58"/>
      <c r="Q35" s="76"/>
      <c r="R35" s="76"/>
      <c r="S35" s="76"/>
      <c r="T35" s="76"/>
      <c r="U35" s="76"/>
      <c r="V35" s="76"/>
    </row>
    <row r="36" spans="1:22" ht="11.1" customHeight="1" x14ac:dyDescent="0.15">
      <c r="A36" s="17" t="s">
        <v>42</v>
      </c>
      <c r="B36" s="17" t="s">
        <v>83</v>
      </c>
      <c r="C36" s="26"/>
      <c r="D36" s="26"/>
      <c r="E36" s="27"/>
      <c r="F36" s="13"/>
      <c r="G36" s="45"/>
      <c r="H36" s="45"/>
      <c r="I36" s="45"/>
      <c r="J36" s="45"/>
      <c r="K36" s="56"/>
      <c r="L36" s="56"/>
      <c r="M36" s="57"/>
      <c r="N36" s="57"/>
      <c r="O36" s="57"/>
      <c r="P36" s="58"/>
      <c r="Q36" s="76"/>
      <c r="R36" s="76"/>
      <c r="S36" s="76"/>
      <c r="T36" s="76"/>
      <c r="U36" s="76"/>
      <c r="V36" s="76"/>
    </row>
    <row r="37" spans="1:22" ht="11.1" customHeight="1" x14ac:dyDescent="0.15">
      <c r="A37" s="17" t="s">
        <v>44</v>
      </c>
      <c r="B37" s="17" t="s">
        <v>55</v>
      </c>
      <c r="C37" s="26"/>
      <c r="D37" s="26"/>
      <c r="E37" s="27"/>
      <c r="F37" s="13"/>
      <c r="G37" s="45"/>
      <c r="H37" s="45"/>
      <c r="I37" s="45"/>
      <c r="J37" s="45"/>
      <c r="K37" s="56"/>
      <c r="L37" s="56"/>
      <c r="M37" s="57"/>
      <c r="N37" s="57"/>
      <c r="O37" s="57"/>
      <c r="P37" s="58"/>
      <c r="Q37" s="76"/>
      <c r="R37" s="76"/>
      <c r="S37" s="76"/>
      <c r="T37" s="76"/>
      <c r="U37" s="76"/>
      <c r="V37" s="76"/>
    </row>
    <row r="38" spans="1:22" ht="11.1" customHeight="1" x14ac:dyDescent="0.15">
      <c r="A38" s="14" t="s">
        <v>84</v>
      </c>
      <c r="B38" s="14" t="s">
        <v>85</v>
      </c>
      <c r="C38" s="10"/>
      <c r="D38" s="10"/>
      <c r="E38" s="12"/>
      <c r="F38" s="13"/>
      <c r="G38" s="48"/>
      <c r="H38" s="48"/>
      <c r="I38" s="48"/>
      <c r="J38" s="48"/>
      <c r="K38" s="53"/>
      <c r="L38" s="53"/>
      <c r="M38" s="57"/>
      <c r="N38" s="57"/>
      <c r="O38" s="57"/>
      <c r="P38" s="58"/>
      <c r="Q38" s="76"/>
      <c r="R38" s="76"/>
      <c r="S38" s="76"/>
      <c r="T38" s="76"/>
      <c r="U38" s="76"/>
      <c r="V38" s="76"/>
    </row>
    <row r="39" spans="1:22" ht="11.1" customHeight="1" x14ac:dyDescent="0.15">
      <c r="A39" s="17" t="s">
        <v>29</v>
      </c>
      <c r="B39" s="17" t="s">
        <v>86</v>
      </c>
      <c r="C39" s="10"/>
      <c r="D39" s="10"/>
      <c r="E39" s="12"/>
      <c r="F39" s="18"/>
      <c r="G39" s="19"/>
      <c r="H39" s="19"/>
      <c r="I39" s="19"/>
      <c r="J39" s="19"/>
      <c r="K39" s="53"/>
      <c r="L39" s="53"/>
      <c r="M39" s="57"/>
      <c r="N39" s="57"/>
      <c r="O39" s="57"/>
      <c r="P39" s="58"/>
      <c r="Q39" s="76"/>
      <c r="R39" s="76"/>
      <c r="S39" s="76"/>
      <c r="T39" s="76"/>
      <c r="U39" s="76"/>
      <c r="V39" s="76"/>
    </row>
    <row r="40" spans="1:22" ht="11.1" customHeight="1" x14ac:dyDescent="0.15">
      <c r="A40" s="17" t="s">
        <v>38</v>
      </c>
      <c r="B40" s="17" t="s">
        <v>87</v>
      </c>
      <c r="C40" s="10"/>
      <c r="D40" s="10"/>
      <c r="E40" s="12"/>
      <c r="F40" s="18"/>
      <c r="G40" s="19"/>
      <c r="H40" s="19"/>
      <c r="I40" s="19"/>
      <c r="J40" s="19"/>
      <c r="K40" s="53"/>
      <c r="L40" s="53"/>
      <c r="M40" s="57"/>
      <c r="N40" s="57"/>
      <c r="O40" s="57"/>
      <c r="P40" s="58"/>
      <c r="Q40" s="76"/>
      <c r="R40" s="76"/>
      <c r="S40" s="76"/>
      <c r="T40" s="76"/>
      <c r="U40" s="76"/>
      <c r="V40" s="76"/>
    </row>
    <row r="41" spans="1:22" ht="11.1" customHeight="1" x14ac:dyDescent="0.15">
      <c r="A41" s="17" t="s">
        <v>42</v>
      </c>
      <c r="B41" s="17" t="s">
        <v>75</v>
      </c>
      <c r="C41" s="26"/>
      <c r="D41" s="26"/>
      <c r="E41" s="27"/>
      <c r="F41" s="18"/>
      <c r="G41" s="21"/>
      <c r="H41" s="21"/>
      <c r="I41" s="21"/>
      <c r="J41" s="21"/>
      <c r="K41" s="53"/>
      <c r="L41" s="53"/>
      <c r="M41" s="57"/>
      <c r="N41" s="57"/>
      <c r="O41" s="57"/>
      <c r="P41" s="58"/>
      <c r="Q41" s="76"/>
      <c r="R41" s="76"/>
      <c r="S41" s="76"/>
      <c r="T41" s="76"/>
      <c r="U41" s="76"/>
      <c r="V41" s="76"/>
    </row>
    <row r="43" spans="1:22" x14ac:dyDescent="0.15">
      <c r="E43" s="5" t="s">
        <v>106</v>
      </c>
    </row>
  </sheetData>
  <mergeCells count="36">
    <mergeCell ref="W18:W20"/>
    <mergeCell ref="X18:X20"/>
    <mergeCell ref="P3:P4"/>
    <mergeCell ref="Q5:Q8"/>
    <mergeCell ref="Q10:Q13"/>
    <mergeCell ref="R5:R8"/>
    <mergeCell ref="R10:R13"/>
    <mergeCell ref="A5:B5"/>
    <mergeCell ref="Q18:V18"/>
    <mergeCell ref="Q19:R19"/>
    <mergeCell ref="S19:T19"/>
    <mergeCell ref="U19:V19"/>
    <mergeCell ref="S5:S8"/>
    <mergeCell ref="S10:S13"/>
    <mergeCell ref="T5:T8"/>
    <mergeCell ref="T10:T13"/>
    <mergeCell ref="U5:U8"/>
    <mergeCell ref="U10:U13"/>
    <mergeCell ref="V5:V8"/>
    <mergeCell ref="V10:V13"/>
    <mergeCell ref="A1:P1"/>
    <mergeCell ref="A2:E2"/>
    <mergeCell ref="H2:J2"/>
    <mergeCell ref="K2:P2"/>
    <mergeCell ref="G3:J3"/>
    <mergeCell ref="A3:A4"/>
    <mergeCell ref="B3:B4"/>
    <mergeCell ref="C3:C4"/>
    <mergeCell ref="D3:D4"/>
    <mergeCell ref="E3:E4"/>
    <mergeCell ref="F3:F4"/>
    <mergeCell ref="K3:K4"/>
    <mergeCell ref="L3:L4"/>
    <mergeCell ref="M3:M4"/>
    <mergeCell ref="N3:N4"/>
    <mergeCell ref="O3:O4"/>
  </mergeCells>
  <phoneticPr fontId="8" type="noConversion"/>
  <printOptions horizontalCentered="1" verticalCentered="1"/>
  <pageMargins left="0.38888888888888901" right="0.16875000000000001" top="0.31805555555555598" bottom="0.2" header="0.18888888888888899" footer="0.16875000000000001"/>
  <pageSetup paperSize="9" orientation="landscape" r:id="rId1"/>
  <headerFooter scaleWithDoc="0"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3"/>
  <sheetViews>
    <sheetView showZeros="0" workbookViewId="0">
      <selection activeCell="R30" sqref="R30"/>
    </sheetView>
  </sheetViews>
  <sheetFormatPr defaultColWidth="9" defaultRowHeight="14.25" x14ac:dyDescent="0.15"/>
  <cols>
    <col min="1" max="1" width="4.625" style="5" customWidth="1"/>
    <col min="2" max="2" width="12.625" style="5" customWidth="1"/>
    <col min="3" max="3" width="5.25" style="5" customWidth="1"/>
    <col min="4" max="4" width="6.375" style="5" customWidth="1"/>
    <col min="5" max="5" width="32" style="5" customWidth="1"/>
    <col min="6" max="6" width="6.875" style="5" customWidth="1"/>
    <col min="7" max="7" width="7" style="5" customWidth="1"/>
    <col min="8" max="8" width="6.75" style="5" customWidth="1"/>
    <col min="9" max="9" width="9" style="5"/>
    <col min="10" max="10" width="6" style="5" customWidth="1"/>
    <col min="11" max="11" width="6.875" style="6" customWidth="1"/>
    <col min="12" max="12" width="6.75" style="6" customWidth="1"/>
    <col min="13" max="13" width="5.5" style="5" customWidth="1"/>
    <col min="14" max="14" width="6.75" style="5" customWidth="1"/>
    <col min="15" max="15" width="5.75" style="5" customWidth="1"/>
    <col min="16" max="16" width="5.125" style="5" customWidth="1"/>
    <col min="17" max="17" width="8.75" style="7" customWidth="1"/>
    <col min="18" max="18" width="9.625" style="7" customWidth="1"/>
    <col min="19" max="19" width="7.625" style="7" customWidth="1"/>
    <col min="20" max="20" width="9.625" style="7" customWidth="1"/>
    <col min="21" max="21" width="6.25" style="7" customWidth="1"/>
    <col min="22" max="22" width="9.625" style="7" customWidth="1"/>
    <col min="23" max="16384" width="9" style="5"/>
  </cols>
  <sheetData>
    <row r="1" spans="1:22" ht="20.100000000000001" customHeight="1" x14ac:dyDescent="0.15">
      <c r="A1" s="93" t="s">
        <v>0</v>
      </c>
      <c r="B1" s="93"/>
      <c r="C1" s="93"/>
      <c r="D1" s="93"/>
      <c r="E1" s="93"/>
      <c r="F1" s="93"/>
      <c r="G1" s="93"/>
      <c r="H1" s="93"/>
      <c r="I1" s="93"/>
      <c r="J1" s="93"/>
      <c r="K1" s="94"/>
      <c r="L1" s="94"/>
      <c r="M1" s="93"/>
      <c r="N1" s="93"/>
      <c r="O1" s="93"/>
      <c r="P1" s="93"/>
      <c r="Q1" s="8"/>
      <c r="R1" s="8"/>
      <c r="S1" s="8"/>
      <c r="T1" s="8"/>
      <c r="U1" s="8"/>
      <c r="V1" s="8"/>
    </row>
    <row r="2" spans="1:22" ht="12" customHeight="1" x14ac:dyDescent="0.15">
      <c r="A2" s="95" t="s">
        <v>107</v>
      </c>
      <c r="B2" s="95"/>
      <c r="C2" s="95"/>
      <c r="D2" s="95"/>
      <c r="E2" s="95"/>
      <c r="F2" s="9"/>
      <c r="G2" s="9"/>
      <c r="H2" s="96"/>
      <c r="I2" s="96"/>
      <c r="J2" s="96"/>
      <c r="K2" s="97" t="s">
        <v>2</v>
      </c>
      <c r="L2" s="97"/>
      <c r="M2" s="98"/>
      <c r="N2" s="98"/>
      <c r="O2" s="98"/>
      <c r="P2" s="98"/>
    </row>
    <row r="3" spans="1:22" ht="18" customHeight="1" x14ac:dyDescent="0.15">
      <c r="A3" s="102" t="s">
        <v>3</v>
      </c>
      <c r="B3" s="102" t="s">
        <v>4</v>
      </c>
      <c r="C3" s="103" t="s">
        <v>5</v>
      </c>
      <c r="D3" s="103" t="s">
        <v>6</v>
      </c>
      <c r="E3" s="103" t="s">
        <v>7</v>
      </c>
      <c r="F3" s="104" t="s">
        <v>8</v>
      </c>
      <c r="G3" s="99" t="s">
        <v>9</v>
      </c>
      <c r="H3" s="100"/>
      <c r="I3" s="100"/>
      <c r="J3" s="101"/>
      <c r="K3" s="105" t="s">
        <v>10</v>
      </c>
      <c r="L3" s="105" t="s">
        <v>11</v>
      </c>
      <c r="M3" s="106" t="s">
        <v>12</v>
      </c>
      <c r="N3" s="108" t="s">
        <v>13</v>
      </c>
      <c r="O3" s="108" t="s">
        <v>14</v>
      </c>
      <c r="P3" s="108" t="s">
        <v>15</v>
      </c>
      <c r="Q3" s="71"/>
      <c r="R3" s="71"/>
      <c r="S3" s="71"/>
      <c r="T3" s="71"/>
      <c r="U3" s="71"/>
      <c r="V3" s="71"/>
    </row>
    <row r="4" spans="1:22" ht="42" customHeight="1" x14ac:dyDescent="0.15">
      <c r="A4" s="102"/>
      <c r="B4" s="102"/>
      <c r="C4" s="103"/>
      <c r="D4" s="103"/>
      <c r="E4" s="103"/>
      <c r="F4" s="104"/>
      <c r="G4" s="10" t="s">
        <v>16</v>
      </c>
      <c r="H4" s="11" t="s">
        <v>17</v>
      </c>
      <c r="I4" s="11" t="s">
        <v>18</v>
      </c>
      <c r="J4" s="11" t="s">
        <v>19</v>
      </c>
      <c r="K4" s="105"/>
      <c r="L4" s="105"/>
      <c r="M4" s="107"/>
      <c r="N4" s="108"/>
      <c r="O4" s="108"/>
      <c r="P4" s="108"/>
      <c r="Q4" s="71"/>
      <c r="R4" s="71"/>
      <c r="S4" s="71"/>
      <c r="T4" s="71"/>
      <c r="U4" s="71"/>
      <c r="V4" s="71"/>
    </row>
    <row r="5" spans="1:22" ht="11.1" customHeight="1" x14ac:dyDescent="0.15">
      <c r="A5" s="109" t="s">
        <v>20</v>
      </c>
      <c r="B5" s="110"/>
      <c r="C5" s="12"/>
      <c r="D5" s="12"/>
      <c r="E5" s="12"/>
      <c r="F5" s="13">
        <f t="shared" ref="F5:J5" si="0">SUM(F6,F19)</f>
        <v>105.07</v>
      </c>
      <c r="G5" s="13">
        <f t="shared" si="0"/>
        <v>0</v>
      </c>
      <c r="H5" s="13">
        <f t="shared" si="0"/>
        <v>30</v>
      </c>
      <c r="I5" s="13">
        <f t="shared" si="0"/>
        <v>22</v>
      </c>
      <c r="J5" s="13">
        <f t="shared" si="0"/>
        <v>53.07</v>
      </c>
      <c r="K5" s="49">
        <v>18</v>
      </c>
      <c r="L5" s="49">
        <v>56</v>
      </c>
      <c r="M5" s="50"/>
      <c r="N5" s="50"/>
      <c r="O5" s="50"/>
      <c r="P5" s="50"/>
      <c r="Q5" s="120" t="s">
        <v>21</v>
      </c>
      <c r="R5" s="115" t="s">
        <v>22</v>
      </c>
      <c r="S5" s="112" t="s">
        <v>23</v>
      </c>
      <c r="T5" s="115" t="s">
        <v>24</v>
      </c>
      <c r="U5" s="117" t="s">
        <v>25</v>
      </c>
      <c r="V5" s="117" t="s">
        <v>26</v>
      </c>
    </row>
    <row r="6" spans="1:22" ht="11.1" customHeight="1" x14ac:dyDescent="0.15">
      <c r="A6" s="14" t="s">
        <v>27</v>
      </c>
      <c r="B6" s="14" t="s">
        <v>28</v>
      </c>
      <c r="C6" s="10"/>
      <c r="D6" s="10"/>
      <c r="E6" s="12"/>
      <c r="F6" s="18">
        <f t="shared" ref="F6:J6" si="1">SUM(F9)</f>
        <v>30.07</v>
      </c>
      <c r="G6" s="18">
        <f t="shared" si="1"/>
        <v>0</v>
      </c>
      <c r="H6" s="18">
        <f t="shared" si="1"/>
        <v>30</v>
      </c>
      <c r="I6" s="18">
        <f t="shared" si="1"/>
        <v>0</v>
      </c>
      <c r="J6" s="18">
        <f t="shared" si="1"/>
        <v>7.0000000000000007E-2</v>
      </c>
      <c r="K6" s="49">
        <v>18</v>
      </c>
      <c r="L6" s="49">
        <v>56</v>
      </c>
      <c r="M6" s="57"/>
      <c r="N6" s="57"/>
      <c r="O6" s="57"/>
      <c r="P6" s="58"/>
      <c r="Q6" s="121"/>
      <c r="R6" s="115"/>
      <c r="S6" s="113"/>
      <c r="T6" s="115"/>
      <c r="U6" s="117"/>
      <c r="V6" s="117"/>
    </row>
    <row r="7" spans="1:22" ht="11.1" customHeight="1" x14ac:dyDescent="0.15">
      <c r="A7" s="17" t="s">
        <v>29</v>
      </c>
      <c r="B7" s="17" t="s">
        <v>30</v>
      </c>
      <c r="C7" s="10"/>
      <c r="D7" s="10"/>
      <c r="E7" s="12"/>
      <c r="F7" s="18">
        <f t="shared" ref="F7:J7" si="2">SUM(F8:F9)</f>
        <v>30.07</v>
      </c>
      <c r="G7" s="18">
        <f t="shared" si="2"/>
        <v>0</v>
      </c>
      <c r="H7" s="18">
        <f t="shared" si="2"/>
        <v>30</v>
      </c>
      <c r="I7" s="18">
        <f t="shared" si="2"/>
        <v>0</v>
      </c>
      <c r="J7" s="18">
        <f t="shared" si="2"/>
        <v>7.0000000000000007E-2</v>
      </c>
      <c r="K7" s="53">
        <v>18</v>
      </c>
      <c r="L7" s="53">
        <v>56</v>
      </c>
      <c r="M7" s="54"/>
      <c r="N7" s="54"/>
      <c r="O7" s="54"/>
      <c r="P7" s="54"/>
      <c r="Q7" s="121"/>
      <c r="R7" s="115"/>
      <c r="S7" s="113"/>
      <c r="T7" s="115"/>
      <c r="U7" s="117"/>
      <c r="V7" s="117"/>
    </row>
    <row r="8" spans="1:22" ht="11.1" customHeight="1" x14ac:dyDescent="0.15">
      <c r="A8" s="17" t="s">
        <v>31</v>
      </c>
      <c r="B8" s="17" t="s">
        <v>32</v>
      </c>
      <c r="C8" s="10"/>
      <c r="D8" s="10"/>
      <c r="E8" s="12"/>
      <c r="F8" s="18"/>
      <c r="G8" s="19"/>
      <c r="H8" s="19"/>
      <c r="I8" s="19"/>
      <c r="J8" s="19"/>
      <c r="K8" s="53"/>
      <c r="L8" s="53"/>
      <c r="M8" s="54"/>
      <c r="N8" s="54"/>
      <c r="O8" s="54"/>
      <c r="P8" s="54"/>
      <c r="Q8" s="122"/>
      <c r="R8" s="115"/>
      <c r="S8" s="114"/>
      <c r="T8" s="115"/>
      <c r="U8" s="117"/>
      <c r="V8" s="117"/>
    </row>
    <row r="9" spans="1:22" ht="36.950000000000003" customHeight="1" x14ac:dyDescent="0.15">
      <c r="A9" s="17" t="s">
        <v>33</v>
      </c>
      <c r="B9" s="17" t="s">
        <v>34</v>
      </c>
      <c r="C9" s="10" t="s">
        <v>35</v>
      </c>
      <c r="D9" s="10" t="s">
        <v>108</v>
      </c>
      <c r="E9" s="12" t="s">
        <v>109</v>
      </c>
      <c r="F9" s="18">
        <f>Q9</f>
        <v>30.07</v>
      </c>
      <c r="G9" s="18"/>
      <c r="H9" s="18">
        <v>30</v>
      </c>
      <c r="I9" s="19">
        <f>[5]工程量清单!H6/10000</f>
        <v>0</v>
      </c>
      <c r="J9" s="19">
        <f>[5]工程量清单!I6/10000</f>
        <v>7.0000000000000007E-2</v>
      </c>
      <c r="K9" s="53">
        <v>18</v>
      </c>
      <c r="L9" s="53">
        <v>56</v>
      </c>
      <c r="M9" s="54"/>
      <c r="N9" s="54"/>
      <c r="O9" s="54"/>
      <c r="P9" s="54"/>
      <c r="Q9" s="72">
        <f>ROUND((R9*S9+Q14*R14)/10000,2)</f>
        <v>30.07</v>
      </c>
      <c r="R9" s="72">
        <f>ROUND((U9*3*0.2+V9*2.5*0.2),2)</f>
        <v>485</v>
      </c>
      <c r="S9" s="72">
        <v>620</v>
      </c>
      <c r="T9" s="73">
        <f>SUM(U9:V9)</f>
        <v>970</v>
      </c>
      <c r="U9" s="74"/>
      <c r="V9" s="75">
        <v>970</v>
      </c>
    </row>
    <row r="10" spans="1:22" ht="11.1" customHeight="1" x14ac:dyDescent="0.15">
      <c r="A10" s="17" t="s">
        <v>38</v>
      </c>
      <c r="B10" s="17" t="s">
        <v>39</v>
      </c>
      <c r="C10" s="10"/>
      <c r="D10" s="10"/>
      <c r="E10" s="20"/>
      <c r="F10" s="18"/>
      <c r="G10" s="21"/>
      <c r="H10" s="22"/>
      <c r="I10" s="55"/>
      <c r="J10" s="55"/>
      <c r="K10" s="56"/>
      <c r="L10" s="56"/>
      <c r="M10" s="57"/>
      <c r="N10" s="57"/>
      <c r="O10" s="57"/>
      <c r="P10" s="58"/>
      <c r="Q10" s="117" t="s">
        <v>40</v>
      </c>
      <c r="R10" s="117" t="s">
        <v>41</v>
      </c>
      <c r="S10" s="112"/>
      <c r="T10" s="116"/>
      <c r="U10" s="118"/>
      <c r="V10" s="118"/>
    </row>
    <row r="11" spans="1:22" ht="11.1" customHeight="1" x14ac:dyDescent="0.15">
      <c r="A11" s="17" t="s">
        <v>42</v>
      </c>
      <c r="B11" s="17" t="s">
        <v>43</v>
      </c>
      <c r="C11" s="23"/>
      <c r="D11" s="23"/>
      <c r="E11" s="24"/>
      <c r="F11" s="18"/>
      <c r="G11" s="21"/>
      <c r="H11" s="21"/>
      <c r="I11" s="21"/>
      <c r="J11" s="21"/>
      <c r="K11" s="56"/>
      <c r="L11" s="56"/>
      <c r="M11" s="57"/>
      <c r="N11" s="57"/>
      <c r="O11" s="57"/>
      <c r="P11" s="58"/>
      <c r="Q11" s="117"/>
      <c r="R11" s="117"/>
      <c r="S11" s="113"/>
      <c r="T11" s="116"/>
      <c r="U11" s="118"/>
      <c r="V11" s="118"/>
    </row>
    <row r="12" spans="1:22" ht="11.1" customHeight="1" x14ac:dyDescent="0.15">
      <c r="A12" s="17" t="s">
        <v>44</v>
      </c>
      <c r="B12" s="17" t="s">
        <v>45</v>
      </c>
      <c r="C12" s="23"/>
      <c r="D12" s="23"/>
      <c r="E12" s="20"/>
      <c r="F12" s="18"/>
      <c r="G12" s="25"/>
      <c r="H12" s="25"/>
      <c r="I12" s="25"/>
      <c r="J12" s="25"/>
      <c r="K12" s="56"/>
      <c r="L12" s="56"/>
      <c r="M12" s="57"/>
      <c r="N12" s="57"/>
      <c r="O12" s="57"/>
      <c r="P12" s="58"/>
      <c r="Q12" s="117"/>
      <c r="R12" s="117"/>
      <c r="S12" s="113"/>
      <c r="T12" s="116"/>
      <c r="U12" s="118"/>
      <c r="V12" s="118"/>
    </row>
    <row r="13" spans="1:22" ht="11.1" customHeight="1" x14ac:dyDescent="0.15">
      <c r="A13" s="17" t="s">
        <v>31</v>
      </c>
      <c r="B13" s="17" t="s">
        <v>46</v>
      </c>
      <c r="C13" s="10"/>
      <c r="D13" s="10"/>
      <c r="E13" s="20"/>
      <c r="F13" s="18"/>
      <c r="G13" s="21"/>
      <c r="H13" s="25"/>
      <c r="I13" s="21"/>
      <c r="J13" s="55"/>
      <c r="K13" s="56"/>
      <c r="L13" s="56"/>
      <c r="M13" s="57"/>
      <c r="N13" s="57"/>
      <c r="O13" s="57"/>
      <c r="P13" s="58"/>
      <c r="Q13" s="117"/>
      <c r="R13" s="117"/>
      <c r="S13" s="114"/>
      <c r="T13" s="116"/>
      <c r="U13" s="118"/>
      <c r="V13" s="118"/>
    </row>
    <row r="14" spans="1:22" ht="11.1" customHeight="1" x14ac:dyDescent="0.15">
      <c r="A14" s="17" t="s">
        <v>33</v>
      </c>
      <c r="B14" s="17" t="s">
        <v>47</v>
      </c>
      <c r="C14" s="10"/>
      <c r="D14" s="10"/>
      <c r="E14" s="20"/>
      <c r="F14" s="18"/>
      <c r="G14" s="25"/>
      <c r="H14" s="21"/>
      <c r="I14" s="21"/>
      <c r="J14" s="21"/>
      <c r="K14" s="56"/>
      <c r="L14" s="56"/>
      <c r="M14" s="57"/>
      <c r="N14" s="57"/>
      <c r="O14" s="57"/>
      <c r="P14" s="58"/>
      <c r="Q14" s="72"/>
      <c r="R14" s="72"/>
      <c r="S14" s="72"/>
      <c r="T14" s="74"/>
      <c r="U14" s="72"/>
      <c r="V14" s="72"/>
    </row>
    <row r="15" spans="1:22" ht="11.1" customHeight="1" x14ac:dyDescent="0.15">
      <c r="A15" s="17" t="s">
        <v>48</v>
      </c>
      <c r="B15" s="17" t="s">
        <v>49</v>
      </c>
      <c r="C15" s="23"/>
      <c r="D15" s="23"/>
      <c r="E15" s="20"/>
      <c r="F15" s="18"/>
      <c r="G15" s="25"/>
      <c r="H15" s="25"/>
      <c r="I15" s="25"/>
      <c r="J15" s="25"/>
      <c r="K15" s="56"/>
      <c r="L15" s="56"/>
      <c r="M15" s="57"/>
      <c r="N15" s="57"/>
      <c r="O15" s="57"/>
      <c r="P15" s="58"/>
      <c r="Q15" s="76"/>
      <c r="R15" s="76"/>
      <c r="S15" s="76"/>
      <c r="T15" s="76"/>
      <c r="U15" s="76"/>
      <c r="V15" s="76"/>
    </row>
    <row r="16" spans="1:22" ht="11.1" customHeight="1" x14ac:dyDescent="0.15">
      <c r="A16" s="17" t="s">
        <v>50</v>
      </c>
      <c r="B16" s="17" t="s">
        <v>51</v>
      </c>
      <c r="C16" s="10"/>
      <c r="D16" s="10"/>
      <c r="E16" s="20"/>
      <c r="F16" s="18"/>
      <c r="G16" s="21"/>
      <c r="H16" s="21"/>
      <c r="I16" s="21"/>
      <c r="J16" s="21"/>
      <c r="K16" s="56"/>
      <c r="L16" s="56"/>
      <c r="M16" s="57"/>
      <c r="N16" s="57"/>
      <c r="O16" s="57"/>
      <c r="P16" s="58"/>
      <c r="Q16" s="76"/>
      <c r="R16" s="76"/>
      <c r="S16" s="76"/>
      <c r="T16" s="76"/>
      <c r="U16" s="76"/>
      <c r="V16" s="76"/>
    </row>
    <row r="17" spans="1:24" ht="11.1" customHeight="1" x14ac:dyDescent="0.15">
      <c r="A17" s="17" t="s">
        <v>52</v>
      </c>
      <c r="B17" s="17" t="s">
        <v>53</v>
      </c>
      <c r="C17" s="26"/>
      <c r="D17" s="26"/>
      <c r="E17" s="27"/>
      <c r="F17" s="18"/>
      <c r="G17" s="21"/>
      <c r="H17" s="21"/>
      <c r="I17" s="21"/>
      <c r="J17" s="21"/>
      <c r="K17" s="56"/>
      <c r="L17" s="56"/>
      <c r="M17" s="57"/>
      <c r="N17" s="57"/>
      <c r="O17" s="57"/>
      <c r="P17" s="58"/>
      <c r="Q17" s="76"/>
      <c r="R17" s="76"/>
      <c r="S17" s="76"/>
      <c r="T17" s="76"/>
      <c r="U17" s="76"/>
      <c r="V17" s="76"/>
    </row>
    <row r="18" spans="1:24" ht="11.1" customHeight="1" x14ac:dyDescent="0.15">
      <c r="A18" s="17" t="s">
        <v>54</v>
      </c>
      <c r="B18" s="17" t="s">
        <v>55</v>
      </c>
      <c r="C18" s="26"/>
      <c r="D18" s="26"/>
      <c r="E18" s="27"/>
      <c r="F18" s="18"/>
      <c r="G18" s="21"/>
      <c r="H18" s="21"/>
      <c r="I18" s="21"/>
      <c r="J18" s="21"/>
      <c r="K18" s="56"/>
      <c r="L18" s="56"/>
      <c r="M18" s="57"/>
      <c r="N18" s="57"/>
      <c r="O18" s="57"/>
      <c r="P18" s="58"/>
      <c r="Q18" s="123" t="s">
        <v>56</v>
      </c>
      <c r="R18" s="123"/>
      <c r="S18" s="123"/>
      <c r="T18" s="123"/>
      <c r="U18" s="123"/>
      <c r="V18" s="123"/>
      <c r="W18" s="124" t="s">
        <v>57</v>
      </c>
      <c r="X18" s="124" t="s">
        <v>58</v>
      </c>
    </row>
    <row r="19" spans="1:24" s="2" customFormat="1" ht="11.1" customHeight="1" x14ac:dyDescent="0.15">
      <c r="A19" s="28" t="s">
        <v>59</v>
      </c>
      <c r="B19" s="28" t="s">
        <v>60</v>
      </c>
      <c r="C19" s="29"/>
      <c r="D19" s="29"/>
      <c r="E19" s="30"/>
      <c r="F19" s="31">
        <f t="shared" ref="F19:L19" si="3">SUM(F20:F22)</f>
        <v>75</v>
      </c>
      <c r="G19" s="31">
        <f t="shared" si="3"/>
        <v>0</v>
      </c>
      <c r="H19" s="31">
        <f t="shared" si="3"/>
        <v>0</v>
      </c>
      <c r="I19" s="31">
        <f t="shared" si="3"/>
        <v>22</v>
      </c>
      <c r="J19" s="31">
        <f t="shared" si="3"/>
        <v>53</v>
      </c>
      <c r="K19" s="59">
        <f t="shared" si="3"/>
        <v>5</v>
      </c>
      <c r="L19" s="59">
        <f t="shared" si="3"/>
        <v>20</v>
      </c>
      <c r="M19" s="60"/>
      <c r="N19" s="60"/>
      <c r="O19" s="60"/>
      <c r="P19" s="61"/>
      <c r="Q19" s="123" t="s">
        <v>61</v>
      </c>
      <c r="R19" s="123"/>
      <c r="S19" s="123" t="s">
        <v>62</v>
      </c>
      <c r="T19" s="123"/>
      <c r="U19" s="123" t="s">
        <v>63</v>
      </c>
      <c r="V19" s="123"/>
      <c r="W19" s="124"/>
      <c r="X19" s="124"/>
    </row>
    <row r="20" spans="1:24" s="3" customFormat="1" ht="11.1" customHeight="1" x14ac:dyDescent="0.15">
      <c r="A20" s="32" t="s">
        <v>29</v>
      </c>
      <c r="B20" s="32" t="s">
        <v>64</v>
      </c>
      <c r="C20" s="33"/>
      <c r="D20" s="34"/>
      <c r="E20" s="35"/>
      <c r="F20" s="36"/>
      <c r="G20" s="37"/>
      <c r="H20" s="37"/>
      <c r="I20" s="37"/>
      <c r="J20" s="37"/>
      <c r="K20" s="62"/>
      <c r="L20" s="62"/>
      <c r="M20" s="60"/>
      <c r="N20" s="60"/>
      <c r="O20" s="60"/>
      <c r="P20" s="61"/>
      <c r="Q20" s="77" t="s">
        <v>65</v>
      </c>
      <c r="R20" s="77" t="s">
        <v>66</v>
      </c>
      <c r="S20" s="77" t="s">
        <v>65</v>
      </c>
      <c r="T20" s="77" t="s">
        <v>66</v>
      </c>
      <c r="U20" s="77" t="s">
        <v>65</v>
      </c>
      <c r="V20" s="77" t="s">
        <v>66</v>
      </c>
      <c r="W20" s="124"/>
      <c r="X20" s="124"/>
    </row>
    <row r="21" spans="1:24" s="4" customFormat="1" ht="11.1" customHeight="1" x14ac:dyDescent="0.15">
      <c r="A21" s="38" t="s">
        <v>38</v>
      </c>
      <c r="B21" s="39" t="s">
        <v>67</v>
      </c>
      <c r="C21" s="33" t="str">
        <f>C9</f>
        <v>新建</v>
      </c>
      <c r="D21" s="33" t="str">
        <f>D9</f>
        <v>罗么扎</v>
      </c>
      <c r="E21" s="35" t="str">
        <f>"实施农村危房改造"&amp;X21&amp;"户"</f>
        <v>实施农村危房改造5户</v>
      </c>
      <c r="F21" s="36">
        <f>X21*15</f>
        <v>75</v>
      </c>
      <c r="G21" s="37"/>
      <c r="H21" s="37"/>
      <c r="I21" s="37">
        <f>(S21+U21)*2+(T21+V21)*6</f>
        <v>22</v>
      </c>
      <c r="J21" s="37">
        <f>F21-I21</f>
        <v>53</v>
      </c>
      <c r="K21" s="62">
        <f>X21</f>
        <v>5</v>
      </c>
      <c r="L21" s="62">
        <f>X21*4</f>
        <v>20</v>
      </c>
      <c r="M21" s="63"/>
      <c r="N21" s="63"/>
      <c r="O21" s="63"/>
      <c r="P21" s="64"/>
      <c r="Q21" s="78"/>
      <c r="R21" s="78"/>
      <c r="S21" s="78">
        <v>2</v>
      </c>
      <c r="T21" s="78">
        <v>3</v>
      </c>
      <c r="U21" s="78"/>
      <c r="V21" s="78"/>
      <c r="W21" s="79">
        <f>SUM(Q21:V21)</f>
        <v>5</v>
      </c>
      <c r="X21" s="79">
        <f>SUM(S21:V21)</f>
        <v>5</v>
      </c>
    </row>
    <row r="22" spans="1:24" s="3" customFormat="1" ht="11.1" customHeight="1" x14ac:dyDescent="0.15">
      <c r="A22" s="32" t="s">
        <v>42</v>
      </c>
      <c r="B22" s="32" t="s">
        <v>68</v>
      </c>
      <c r="C22" s="40"/>
      <c r="D22" s="40"/>
      <c r="E22" s="41"/>
      <c r="F22" s="42"/>
      <c r="G22" s="21"/>
      <c r="H22" s="21"/>
      <c r="I22" s="21"/>
      <c r="J22" s="21"/>
      <c r="K22" s="65"/>
      <c r="L22" s="65"/>
      <c r="M22" s="66"/>
      <c r="N22" s="66"/>
      <c r="O22" s="66"/>
      <c r="P22" s="67"/>
      <c r="Q22" s="76"/>
      <c r="R22" s="76"/>
      <c r="S22" s="76"/>
      <c r="T22" s="76"/>
      <c r="U22" s="76"/>
      <c r="V22" s="76"/>
    </row>
    <row r="23" spans="1:24" ht="11.1" customHeight="1" x14ac:dyDescent="0.15">
      <c r="A23" s="14" t="s">
        <v>69</v>
      </c>
      <c r="B23" s="14" t="s">
        <v>70</v>
      </c>
      <c r="C23" s="10"/>
      <c r="D23" s="10"/>
      <c r="E23" s="12"/>
      <c r="F23" s="13"/>
      <c r="G23" s="13"/>
      <c r="H23" s="13"/>
      <c r="I23" s="13"/>
      <c r="J23" s="13"/>
      <c r="K23" s="53"/>
      <c r="L23" s="53"/>
      <c r="M23" s="57"/>
      <c r="N23" s="57"/>
      <c r="O23" s="57"/>
      <c r="P23" s="58"/>
      <c r="Q23" s="76"/>
      <c r="R23" s="76"/>
      <c r="S23" s="76"/>
      <c r="T23" s="76"/>
      <c r="U23" s="76"/>
      <c r="V23" s="76"/>
    </row>
    <row r="24" spans="1:24" ht="11.1" customHeight="1" x14ac:dyDescent="0.15">
      <c r="A24" s="17" t="s">
        <v>29</v>
      </c>
      <c r="B24" s="17" t="s">
        <v>71</v>
      </c>
      <c r="C24" s="10"/>
      <c r="D24" s="10"/>
      <c r="E24" s="12"/>
      <c r="F24" s="13"/>
      <c r="G24" s="48"/>
      <c r="H24" s="48"/>
      <c r="I24" s="48"/>
      <c r="J24" s="48"/>
      <c r="K24" s="53"/>
      <c r="L24" s="53"/>
      <c r="M24" s="57"/>
      <c r="N24" s="57"/>
      <c r="O24" s="57"/>
      <c r="P24" s="58"/>
      <c r="Q24" s="76"/>
      <c r="R24" s="76"/>
      <c r="S24" s="76"/>
      <c r="T24" s="76"/>
      <c r="U24" s="76"/>
      <c r="V24" s="76"/>
    </row>
    <row r="25" spans="1:24" ht="11.1" customHeight="1" x14ac:dyDescent="0.15">
      <c r="A25" s="17" t="s">
        <v>38</v>
      </c>
      <c r="B25" s="17" t="s">
        <v>72</v>
      </c>
      <c r="C25" s="23"/>
      <c r="D25" s="23"/>
      <c r="E25" s="12"/>
      <c r="F25" s="18"/>
      <c r="G25" s="18"/>
      <c r="H25" s="19"/>
      <c r="I25" s="19"/>
      <c r="J25" s="19"/>
      <c r="K25" s="53"/>
      <c r="L25" s="53"/>
      <c r="M25" s="57"/>
      <c r="N25" s="57"/>
      <c r="O25" s="57"/>
      <c r="P25" s="58"/>
      <c r="Q25" s="76"/>
      <c r="R25" s="76"/>
      <c r="S25" s="76"/>
      <c r="T25" s="76"/>
      <c r="U25" s="76"/>
      <c r="V25" s="76"/>
    </row>
    <row r="26" spans="1:24" ht="11.1" customHeight="1" x14ac:dyDescent="0.15">
      <c r="A26" s="17" t="s">
        <v>42</v>
      </c>
      <c r="B26" s="17" t="s">
        <v>73</v>
      </c>
      <c r="C26" s="10"/>
      <c r="D26" s="10"/>
      <c r="E26" s="12"/>
      <c r="F26" s="18"/>
      <c r="G26" s="21"/>
      <c r="H26" s="22"/>
      <c r="I26" s="55"/>
      <c r="J26" s="55"/>
      <c r="K26" s="56"/>
      <c r="L26" s="56"/>
      <c r="M26" s="57"/>
      <c r="N26" s="57"/>
      <c r="O26" s="57"/>
      <c r="P26" s="58"/>
      <c r="Q26" s="76"/>
      <c r="R26" s="76"/>
      <c r="S26" s="76"/>
      <c r="T26" s="76"/>
      <c r="U26" s="76"/>
      <c r="V26" s="76"/>
    </row>
    <row r="27" spans="1:24" ht="11.1" customHeight="1" x14ac:dyDescent="0.15">
      <c r="A27" s="17" t="s">
        <v>44</v>
      </c>
      <c r="B27" s="17" t="s">
        <v>74</v>
      </c>
      <c r="C27" s="10"/>
      <c r="D27" s="10"/>
      <c r="E27" s="43"/>
      <c r="F27" s="18"/>
      <c r="G27" s="21"/>
      <c r="H27" s="22"/>
      <c r="I27" s="55"/>
      <c r="J27" s="68"/>
      <c r="K27" s="56"/>
      <c r="L27" s="56"/>
      <c r="M27" s="57"/>
      <c r="N27" s="57"/>
      <c r="O27" s="57"/>
      <c r="P27" s="58"/>
      <c r="Q27" s="76"/>
      <c r="R27" s="76"/>
      <c r="S27" s="76"/>
      <c r="T27" s="76"/>
      <c r="U27" s="76"/>
      <c r="V27" s="76"/>
    </row>
    <row r="28" spans="1:24" ht="11.1" customHeight="1" x14ac:dyDescent="0.15">
      <c r="A28" s="17" t="s">
        <v>54</v>
      </c>
      <c r="B28" s="17" t="s">
        <v>75</v>
      </c>
      <c r="C28" s="26"/>
      <c r="D28" s="26"/>
      <c r="E28" s="27"/>
      <c r="F28" s="18"/>
      <c r="G28" s="25"/>
      <c r="H28" s="25"/>
      <c r="I28" s="25"/>
      <c r="J28" s="69"/>
      <c r="K28" s="56"/>
      <c r="L28" s="56"/>
      <c r="M28" s="57"/>
      <c r="N28" s="57"/>
      <c r="O28" s="57"/>
      <c r="P28" s="58"/>
      <c r="Q28" s="76"/>
      <c r="R28" s="76"/>
      <c r="S28" s="76"/>
      <c r="T28" s="76"/>
      <c r="U28" s="76"/>
      <c r="V28" s="76"/>
    </row>
    <row r="29" spans="1:24" ht="11.1" customHeight="1" x14ac:dyDescent="0.15">
      <c r="A29" s="14" t="s">
        <v>76</v>
      </c>
      <c r="B29" s="14" t="s">
        <v>77</v>
      </c>
      <c r="C29" s="10"/>
      <c r="D29" s="10"/>
      <c r="E29" s="12"/>
      <c r="F29" s="18"/>
      <c r="G29" s="19"/>
      <c r="H29" s="19"/>
      <c r="I29" s="19"/>
      <c r="J29" s="19"/>
      <c r="K29" s="56"/>
      <c r="L29" s="56"/>
      <c r="M29" s="57"/>
      <c r="N29" s="57"/>
      <c r="O29" s="57"/>
      <c r="P29" s="58"/>
      <c r="Q29" s="76"/>
      <c r="R29" s="76"/>
      <c r="S29" s="76"/>
      <c r="T29" s="76"/>
      <c r="U29" s="76"/>
      <c r="V29" s="76"/>
    </row>
    <row r="30" spans="1:24" ht="11.1" customHeight="1" x14ac:dyDescent="0.15">
      <c r="A30" s="17" t="s">
        <v>29</v>
      </c>
      <c r="B30" s="17" t="s">
        <v>78</v>
      </c>
      <c r="C30" s="10"/>
      <c r="D30" s="10"/>
      <c r="E30" s="12"/>
      <c r="F30" s="18"/>
      <c r="G30" s="19"/>
      <c r="H30" s="19"/>
      <c r="I30" s="19"/>
      <c r="J30" s="19"/>
      <c r="K30" s="56"/>
      <c r="L30" s="56"/>
      <c r="M30" s="57"/>
      <c r="N30" s="57"/>
      <c r="O30" s="57"/>
      <c r="P30" s="58"/>
      <c r="Q30" s="76"/>
      <c r="R30" s="76"/>
      <c r="S30" s="76"/>
      <c r="T30" s="76"/>
      <c r="U30" s="76"/>
      <c r="V30" s="76"/>
    </row>
    <row r="31" spans="1:24" ht="11.1" customHeight="1" x14ac:dyDescent="0.15">
      <c r="A31" s="17" t="s">
        <v>38</v>
      </c>
      <c r="B31" s="17" t="s">
        <v>77</v>
      </c>
      <c r="C31" s="10"/>
      <c r="D31" s="10"/>
      <c r="E31" s="44"/>
      <c r="F31" s="18"/>
      <c r="G31" s="21"/>
      <c r="H31" s="21"/>
      <c r="I31" s="21"/>
      <c r="J31" s="21"/>
      <c r="K31" s="56"/>
      <c r="L31" s="56"/>
      <c r="M31" s="57"/>
      <c r="N31" s="57"/>
      <c r="O31" s="57"/>
      <c r="P31" s="58"/>
      <c r="Q31" s="76"/>
      <c r="R31" s="76"/>
      <c r="S31" s="76"/>
      <c r="T31" s="76"/>
      <c r="U31" s="76"/>
      <c r="V31" s="76"/>
    </row>
    <row r="32" spans="1:24" ht="11.1" customHeight="1" x14ac:dyDescent="0.15">
      <c r="A32" s="17" t="s">
        <v>42</v>
      </c>
      <c r="B32" s="17" t="s">
        <v>75</v>
      </c>
      <c r="C32" s="26"/>
      <c r="D32" s="26"/>
      <c r="E32" s="27"/>
      <c r="F32" s="13"/>
      <c r="G32" s="45"/>
      <c r="H32" s="45"/>
      <c r="I32" s="45"/>
      <c r="J32" s="45"/>
      <c r="K32" s="56"/>
      <c r="L32" s="56"/>
      <c r="M32" s="57"/>
      <c r="N32" s="57"/>
      <c r="O32" s="57"/>
      <c r="P32" s="58"/>
      <c r="Q32" s="76"/>
      <c r="R32" s="76"/>
      <c r="S32" s="76"/>
      <c r="T32" s="76"/>
      <c r="U32" s="76"/>
      <c r="V32" s="76"/>
    </row>
    <row r="33" spans="1:22" s="1" customFormat="1" ht="11.1" customHeight="1" x14ac:dyDescent="0.15">
      <c r="A33" s="14" t="s">
        <v>79</v>
      </c>
      <c r="B33" s="14" t="s">
        <v>80</v>
      </c>
      <c r="C33" s="46"/>
      <c r="D33" s="46"/>
      <c r="E33" s="47"/>
      <c r="F33" s="13"/>
      <c r="G33" s="45"/>
      <c r="H33" s="45"/>
      <c r="I33" s="45"/>
      <c r="J33" s="45"/>
      <c r="K33" s="70"/>
      <c r="L33" s="70"/>
      <c r="M33" s="51"/>
      <c r="N33" s="51"/>
      <c r="O33" s="51"/>
      <c r="P33" s="52"/>
      <c r="Q33" s="80"/>
      <c r="R33" s="80"/>
      <c r="S33" s="80"/>
      <c r="T33" s="80"/>
      <c r="U33" s="80"/>
      <c r="V33" s="80"/>
    </row>
    <row r="34" spans="1:22" ht="11.1" customHeight="1" x14ac:dyDescent="0.15">
      <c r="A34" s="17" t="s">
        <v>29</v>
      </c>
      <c r="B34" s="17" t="s">
        <v>81</v>
      </c>
      <c r="C34" s="26"/>
      <c r="D34" s="26"/>
      <c r="E34" s="27"/>
      <c r="F34" s="13"/>
      <c r="G34" s="45"/>
      <c r="H34" s="45"/>
      <c r="I34" s="45"/>
      <c r="J34" s="45"/>
      <c r="K34" s="56"/>
      <c r="L34" s="56"/>
      <c r="M34" s="57"/>
      <c r="N34" s="57"/>
      <c r="O34" s="57"/>
      <c r="P34" s="58"/>
      <c r="Q34" s="76"/>
      <c r="R34" s="76"/>
      <c r="S34" s="76"/>
      <c r="T34" s="76"/>
      <c r="U34" s="76"/>
      <c r="V34" s="76"/>
    </row>
    <row r="35" spans="1:22" ht="11.1" customHeight="1" x14ac:dyDescent="0.15">
      <c r="A35" s="17" t="s">
        <v>38</v>
      </c>
      <c r="B35" s="17" t="s">
        <v>82</v>
      </c>
      <c r="C35" s="26"/>
      <c r="D35" s="26"/>
      <c r="E35" s="27"/>
      <c r="F35" s="13"/>
      <c r="G35" s="45"/>
      <c r="H35" s="45"/>
      <c r="I35" s="45"/>
      <c r="J35" s="45"/>
      <c r="K35" s="56"/>
      <c r="L35" s="56"/>
      <c r="M35" s="57"/>
      <c r="N35" s="57"/>
      <c r="O35" s="57"/>
      <c r="P35" s="58"/>
      <c r="Q35" s="76"/>
      <c r="R35" s="76"/>
      <c r="S35" s="76"/>
      <c r="T35" s="76"/>
      <c r="U35" s="76"/>
      <c r="V35" s="76"/>
    </row>
    <row r="36" spans="1:22" ht="11.1" customHeight="1" x14ac:dyDescent="0.15">
      <c r="A36" s="17" t="s">
        <v>42</v>
      </c>
      <c r="B36" s="17" t="s">
        <v>83</v>
      </c>
      <c r="C36" s="26"/>
      <c r="D36" s="26"/>
      <c r="E36" s="27"/>
      <c r="F36" s="13"/>
      <c r="G36" s="45"/>
      <c r="H36" s="45"/>
      <c r="I36" s="45"/>
      <c r="J36" s="45"/>
      <c r="K36" s="56"/>
      <c r="L36" s="56"/>
      <c r="M36" s="57"/>
      <c r="N36" s="57"/>
      <c r="O36" s="57"/>
      <c r="P36" s="58"/>
      <c r="Q36" s="76"/>
      <c r="R36" s="76"/>
      <c r="S36" s="76"/>
      <c r="T36" s="76"/>
      <c r="U36" s="76"/>
      <c r="V36" s="76"/>
    </row>
    <row r="37" spans="1:22" ht="11.1" customHeight="1" x14ac:dyDescent="0.15">
      <c r="A37" s="17" t="s">
        <v>44</v>
      </c>
      <c r="B37" s="17" t="s">
        <v>55</v>
      </c>
      <c r="C37" s="26"/>
      <c r="D37" s="26"/>
      <c r="E37" s="27"/>
      <c r="F37" s="13"/>
      <c r="G37" s="45"/>
      <c r="H37" s="45"/>
      <c r="I37" s="45"/>
      <c r="J37" s="45"/>
      <c r="K37" s="56"/>
      <c r="L37" s="56"/>
      <c r="M37" s="57"/>
      <c r="N37" s="57"/>
      <c r="O37" s="57"/>
      <c r="P37" s="58"/>
      <c r="Q37" s="76"/>
      <c r="R37" s="76"/>
      <c r="S37" s="76"/>
      <c r="T37" s="76"/>
      <c r="U37" s="76"/>
      <c r="V37" s="76"/>
    </row>
    <row r="38" spans="1:22" ht="11.1" customHeight="1" x14ac:dyDescent="0.15">
      <c r="A38" s="14" t="s">
        <v>84</v>
      </c>
      <c r="B38" s="14" t="s">
        <v>85</v>
      </c>
      <c r="C38" s="10"/>
      <c r="D38" s="10"/>
      <c r="E38" s="12"/>
      <c r="F38" s="13"/>
      <c r="G38" s="48"/>
      <c r="H38" s="48"/>
      <c r="I38" s="48"/>
      <c r="J38" s="48"/>
      <c r="K38" s="53"/>
      <c r="L38" s="53"/>
      <c r="M38" s="57"/>
      <c r="N38" s="57"/>
      <c r="O38" s="57"/>
      <c r="P38" s="58"/>
      <c r="Q38" s="76"/>
      <c r="R38" s="76"/>
      <c r="S38" s="76"/>
      <c r="T38" s="76"/>
      <c r="U38" s="76"/>
      <c r="V38" s="76"/>
    </row>
    <row r="39" spans="1:22" ht="11.1" customHeight="1" x14ac:dyDescent="0.15">
      <c r="A39" s="17" t="s">
        <v>29</v>
      </c>
      <c r="B39" s="17" t="s">
        <v>86</v>
      </c>
      <c r="C39" s="10"/>
      <c r="D39" s="10"/>
      <c r="E39" s="12"/>
      <c r="F39" s="18"/>
      <c r="G39" s="19"/>
      <c r="H39" s="19"/>
      <c r="I39" s="19"/>
      <c r="J39" s="19"/>
      <c r="K39" s="53"/>
      <c r="L39" s="53"/>
      <c r="M39" s="57"/>
      <c r="N39" s="57"/>
      <c r="O39" s="57"/>
      <c r="P39" s="58"/>
      <c r="Q39" s="76"/>
      <c r="R39" s="76"/>
      <c r="S39" s="76"/>
      <c r="T39" s="76"/>
      <c r="U39" s="76"/>
      <c r="V39" s="76"/>
    </row>
    <row r="40" spans="1:22" ht="11.1" customHeight="1" x14ac:dyDescent="0.15">
      <c r="A40" s="17" t="s">
        <v>38</v>
      </c>
      <c r="B40" s="17" t="s">
        <v>87</v>
      </c>
      <c r="C40" s="10"/>
      <c r="D40" s="10"/>
      <c r="E40" s="12"/>
      <c r="F40" s="18"/>
      <c r="G40" s="19"/>
      <c r="H40" s="19"/>
      <c r="I40" s="19"/>
      <c r="J40" s="19"/>
      <c r="K40" s="53"/>
      <c r="L40" s="53"/>
      <c r="M40" s="57"/>
      <c r="N40" s="57"/>
      <c r="O40" s="57"/>
      <c r="P40" s="58"/>
      <c r="Q40" s="76"/>
      <c r="R40" s="76"/>
      <c r="S40" s="76"/>
      <c r="T40" s="76"/>
      <c r="U40" s="76"/>
      <c r="V40" s="76"/>
    </row>
    <row r="41" spans="1:22" ht="11.1" customHeight="1" x14ac:dyDescent="0.15">
      <c r="A41" s="17" t="s">
        <v>42</v>
      </c>
      <c r="B41" s="17" t="s">
        <v>75</v>
      </c>
      <c r="C41" s="26"/>
      <c r="D41" s="26"/>
      <c r="E41" s="27"/>
      <c r="F41" s="18"/>
      <c r="G41" s="21"/>
      <c r="H41" s="21"/>
      <c r="I41" s="21"/>
      <c r="J41" s="21"/>
      <c r="K41" s="53"/>
      <c r="L41" s="53"/>
      <c r="M41" s="57"/>
      <c r="N41" s="57"/>
      <c r="O41" s="57"/>
      <c r="P41" s="58"/>
      <c r="Q41" s="76"/>
      <c r="R41" s="76"/>
      <c r="S41" s="76"/>
      <c r="T41" s="76"/>
      <c r="U41" s="76"/>
      <c r="V41" s="76"/>
    </row>
    <row r="43" spans="1:22" x14ac:dyDescent="0.15">
      <c r="E43" s="5" t="s">
        <v>110</v>
      </c>
    </row>
  </sheetData>
  <mergeCells count="36">
    <mergeCell ref="W18:W20"/>
    <mergeCell ref="X18:X20"/>
    <mergeCell ref="P3:P4"/>
    <mergeCell ref="Q5:Q8"/>
    <mergeCell ref="Q10:Q13"/>
    <mergeCell ref="R5:R8"/>
    <mergeCell ref="R10:R13"/>
    <mergeCell ref="A5:B5"/>
    <mergeCell ref="Q18:V18"/>
    <mergeCell ref="Q19:R19"/>
    <mergeCell ref="S19:T19"/>
    <mergeCell ref="U19:V19"/>
    <mergeCell ref="S5:S8"/>
    <mergeCell ref="S10:S13"/>
    <mergeCell ref="T5:T8"/>
    <mergeCell ref="T10:T13"/>
    <mergeCell ref="U5:U8"/>
    <mergeCell ref="U10:U13"/>
    <mergeCell ref="V5:V8"/>
    <mergeCell ref="V10:V13"/>
    <mergeCell ref="A1:P1"/>
    <mergeCell ref="A2:E2"/>
    <mergeCell ref="H2:J2"/>
    <mergeCell ref="K2:P2"/>
    <mergeCell ref="G3:J3"/>
    <mergeCell ref="A3:A4"/>
    <mergeCell ref="B3:B4"/>
    <mergeCell ref="C3:C4"/>
    <mergeCell ref="D3:D4"/>
    <mergeCell ref="E3:E4"/>
    <mergeCell ref="F3:F4"/>
    <mergeCell ref="K3:K4"/>
    <mergeCell ref="L3:L4"/>
    <mergeCell ref="M3:M4"/>
    <mergeCell ref="N3:N4"/>
    <mergeCell ref="O3:O4"/>
  </mergeCells>
  <phoneticPr fontId="8" type="noConversion"/>
  <printOptions horizontalCentered="1" verticalCentered="1"/>
  <pageMargins left="0.38888888888888901" right="0.16875000000000001" top="0.31805555555555598" bottom="0.2" header="0.18888888888888899" footer="0.16875000000000001"/>
  <pageSetup paperSize="9" orientation="landscape" r:id="rId1"/>
  <headerFooter scaleWithDoc="0"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3"/>
  <sheetViews>
    <sheetView showZeros="0" workbookViewId="0">
      <selection activeCell="R30" sqref="R30"/>
    </sheetView>
  </sheetViews>
  <sheetFormatPr defaultColWidth="9" defaultRowHeight="14.25" x14ac:dyDescent="0.15"/>
  <cols>
    <col min="1" max="1" width="4.625" style="5" customWidth="1"/>
    <col min="2" max="2" width="12.625" style="5" customWidth="1"/>
    <col min="3" max="3" width="5.25" style="5" customWidth="1"/>
    <col min="4" max="4" width="6.375" style="5" customWidth="1"/>
    <col min="5" max="5" width="32" style="5" customWidth="1"/>
    <col min="6" max="6" width="6.875" style="5" customWidth="1"/>
    <col min="7" max="7" width="7.125" style="5" customWidth="1"/>
    <col min="8" max="8" width="6.75" style="5" customWidth="1"/>
    <col min="9" max="9" width="9" style="5"/>
    <col min="10" max="10" width="6" style="5" customWidth="1"/>
    <col min="11" max="11" width="6.875" style="6" customWidth="1"/>
    <col min="12" max="12" width="6.75" style="6" customWidth="1"/>
    <col min="13" max="13" width="5.5" style="5" customWidth="1"/>
    <col min="14" max="14" width="6.75" style="5" customWidth="1"/>
    <col min="15" max="15" width="5.75" style="5" customWidth="1"/>
    <col min="16" max="16" width="5.125" style="5" customWidth="1"/>
    <col min="17" max="17" width="8.75" style="7" customWidth="1"/>
    <col min="18" max="18" width="9.625" style="7" customWidth="1"/>
    <col min="19" max="19" width="7.625" style="7" customWidth="1"/>
    <col min="20" max="20" width="9.625" style="7" customWidth="1"/>
    <col min="21" max="21" width="6.25" style="7" customWidth="1"/>
    <col min="22" max="22" width="9.625" style="7" customWidth="1"/>
    <col min="23" max="16384" width="9" style="5"/>
  </cols>
  <sheetData>
    <row r="1" spans="1:22" ht="20.100000000000001" customHeight="1" x14ac:dyDescent="0.15">
      <c r="A1" s="93" t="s">
        <v>0</v>
      </c>
      <c r="B1" s="93"/>
      <c r="C1" s="93"/>
      <c r="D1" s="93"/>
      <c r="E1" s="93"/>
      <c r="F1" s="93"/>
      <c r="G1" s="93"/>
      <c r="H1" s="93"/>
      <c r="I1" s="93"/>
      <c r="J1" s="93"/>
      <c r="K1" s="94"/>
      <c r="L1" s="94"/>
      <c r="M1" s="93"/>
      <c r="N1" s="93"/>
      <c r="O1" s="93"/>
      <c r="P1" s="93"/>
      <c r="Q1" s="8"/>
      <c r="R1" s="8"/>
      <c r="S1" s="8"/>
      <c r="T1" s="8"/>
      <c r="U1" s="8"/>
      <c r="V1" s="8"/>
    </row>
    <row r="2" spans="1:22" ht="12" customHeight="1" x14ac:dyDescent="0.15">
      <c r="A2" s="95" t="s">
        <v>111</v>
      </c>
      <c r="B2" s="95"/>
      <c r="C2" s="95"/>
      <c r="D2" s="95"/>
      <c r="E2" s="95"/>
      <c r="F2" s="9"/>
      <c r="G2" s="9"/>
      <c r="H2" s="96"/>
      <c r="I2" s="96"/>
      <c r="J2" s="96"/>
      <c r="K2" s="97" t="s">
        <v>2</v>
      </c>
      <c r="L2" s="97"/>
      <c r="M2" s="98"/>
      <c r="N2" s="98"/>
      <c r="O2" s="98"/>
      <c r="P2" s="98"/>
    </row>
    <row r="3" spans="1:22" ht="18" customHeight="1" x14ac:dyDescent="0.15">
      <c r="A3" s="102" t="s">
        <v>3</v>
      </c>
      <c r="B3" s="102" t="s">
        <v>4</v>
      </c>
      <c r="C3" s="103" t="s">
        <v>5</v>
      </c>
      <c r="D3" s="103" t="s">
        <v>6</v>
      </c>
      <c r="E3" s="103" t="s">
        <v>7</v>
      </c>
      <c r="F3" s="104" t="s">
        <v>8</v>
      </c>
      <c r="G3" s="99" t="s">
        <v>9</v>
      </c>
      <c r="H3" s="100"/>
      <c r="I3" s="100"/>
      <c r="J3" s="101"/>
      <c r="K3" s="105" t="s">
        <v>10</v>
      </c>
      <c r="L3" s="105" t="s">
        <v>11</v>
      </c>
      <c r="M3" s="106" t="s">
        <v>12</v>
      </c>
      <c r="N3" s="108" t="s">
        <v>13</v>
      </c>
      <c r="O3" s="108" t="s">
        <v>14</v>
      </c>
      <c r="P3" s="108" t="s">
        <v>15</v>
      </c>
      <c r="Q3" s="71"/>
      <c r="R3" s="71"/>
      <c r="S3" s="71"/>
      <c r="T3" s="71"/>
      <c r="U3" s="71"/>
      <c r="V3" s="71"/>
    </row>
    <row r="4" spans="1:22" ht="42" customHeight="1" x14ac:dyDescent="0.15">
      <c r="A4" s="102"/>
      <c r="B4" s="102"/>
      <c r="C4" s="103"/>
      <c r="D4" s="103"/>
      <c r="E4" s="103"/>
      <c r="F4" s="104"/>
      <c r="G4" s="10" t="s">
        <v>16</v>
      </c>
      <c r="H4" s="11" t="s">
        <v>17</v>
      </c>
      <c r="I4" s="11" t="s">
        <v>18</v>
      </c>
      <c r="J4" s="11" t="s">
        <v>19</v>
      </c>
      <c r="K4" s="105"/>
      <c r="L4" s="105"/>
      <c r="M4" s="107"/>
      <c r="N4" s="108"/>
      <c r="O4" s="108"/>
      <c r="P4" s="108"/>
      <c r="Q4" s="71"/>
      <c r="R4" s="71"/>
      <c r="S4" s="71"/>
      <c r="T4" s="71"/>
      <c r="U4" s="71"/>
      <c r="V4" s="71"/>
    </row>
    <row r="5" spans="1:22" ht="11.1" customHeight="1" x14ac:dyDescent="0.15">
      <c r="A5" s="109" t="s">
        <v>20</v>
      </c>
      <c r="B5" s="110"/>
      <c r="C5" s="12"/>
      <c r="D5" s="12"/>
      <c r="E5" s="12"/>
      <c r="F5" s="13">
        <f t="shared" ref="F5:J5" si="0">SUM(F6,F19)</f>
        <v>105.23</v>
      </c>
      <c r="G5" s="13">
        <f t="shared" si="0"/>
        <v>0</v>
      </c>
      <c r="H5" s="13">
        <f t="shared" si="0"/>
        <v>30</v>
      </c>
      <c r="I5" s="13">
        <f t="shared" si="0"/>
        <v>14</v>
      </c>
      <c r="J5" s="13">
        <f t="shared" si="0"/>
        <v>61.230000000000004</v>
      </c>
      <c r="K5" s="49">
        <v>20</v>
      </c>
      <c r="L5" s="49">
        <v>84</v>
      </c>
      <c r="M5" s="50"/>
      <c r="N5" s="50"/>
      <c r="O5" s="50"/>
      <c r="P5" s="50"/>
      <c r="Q5" s="120" t="s">
        <v>21</v>
      </c>
      <c r="R5" s="115" t="s">
        <v>22</v>
      </c>
      <c r="S5" s="112" t="s">
        <v>23</v>
      </c>
      <c r="T5" s="115" t="s">
        <v>24</v>
      </c>
      <c r="U5" s="117" t="s">
        <v>25</v>
      </c>
      <c r="V5" s="117" t="s">
        <v>26</v>
      </c>
    </row>
    <row r="6" spans="1:22" s="1" customFormat="1" ht="11.1" customHeight="1" x14ac:dyDescent="0.15">
      <c r="A6" s="14" t="s">
        <v>27</v>
      </c>
      <c r="B6" s="14" t="s">
        <v>28</v>
      </c>
      <c r="C6" s="15"/>
      <c r="D6" s="15"/>
      <c r="E6" s="16"/>
      <c r="F6" s="13">
        <f t="shared" ref="F6:J6" si="1">SUM(F9)</f>
        <v>30.23</v>
      </c>
      <c r="G6" s="13">
        <f t="shared" si="1"/>
        <v>0</v>
      </c>
      <c r="H6" s="13">
        <f t="shared" si="1"/>
        <v>30</v>
      </c>
      <c r="I6" s="13">
        <f t="shared" si="1"/>
        <v>0</v>
      </c>
      <c r="J6" s="13">
        <f t="shared" si="1"/>
        <v>0.23000000000000043</v>
      </c>
      <c r="K6" s="49">
        <v>20</v>
      </c>
      <c r="L6" s="49">
        <v>84</v>
      </c>
      <c r="M6" s="51"/>
      <c r="N6" s="51"/>
      <c r="O6" s="51"/>
      <c r="P6" s="52"/>
      <c r="Q6" s="121"/>
      <c r="R6" s="115"/>
      <c r="S6" s="113"/>
      <c r="T6" s="115"/>
      <c r="U6" s="117"/>
      <c r="V6" s="117"/>
    </row>
    <row r="7" spans="1:22" ht="11.1" customHeight="1" x14ac:dyDescent="0.15">
      <c r="A7" s="17" t="s">
        <v>29</v>
      </c>
      <c r="B7" s="17" t="s">
        <v>30</v>
      </c>
      <c r="C7" s="10"/>
      <c r="D7" s="10"/>
      <c r="E7" s="12"/>
      <c r="F7" s="18">
        <f t="shared" ref="F7:J7" si="2">SUM(F8:F9)</f>
        <v>30.23</v>
      </c>
      <c r="G7" s="18">
        <f t="shared" si="2"/>
        <v>0</v>
      </c>
      <c r="H7" s="18">
        <f t="shared" si="2"/>
        <v>30</v>
      </c>
      <c r="I7" s="18">
        <f t="shared" si="2"/>
        <v>0</v>
      </c>
      <c r="J7" s="18">
        <f t="shared" si="2"/>
        <v>0.23000000000000043</v>
      </c>
      <c r="K7" s="53">
        <v>20</v>
      </c>
      <c r="L7" s="53">
        <v>84</v>
      </c>
      <c r="M7" s="54"/>
      <c r="N7" s="54"/>
      <c r="O7" s="54"/>
      <c r="P7" s="54"/>
      <c r="Q7" s="121"/>
      <c r="R7" s="115"/>
      <c r="S7" s="113"/>
      <c r="T7" s="115"/>
      <c r="U7" s="117"/>
      <c r="V7" s="117"/>
    </row>
    <row r="8" spans="1:22" ht="11.1" customHeight="1" x14ac:dyDescent="0.15">
      <c r="A8" s="17" t="s">
        <v>31</v>
      </c>
      <c r="B8" s="17" t="s">
        <v>32</v>
      </c>
      <c r="C8" s="10"/>
      <c r="D8" s="10"/>
      <c r="E8" s="12"/>
      <c r="F8" s="18"/>
      <c r="G8" s="19"/>
      <c r="H8" s="19"/>
      <c r="I8" s="19"/>
      <c r="J8" s="19"/>
      <c r="L8" s="53"/>
      <c r="M8" s="54"/>
      <c r="N8" s="54"/>
      <c r="O8" s="54"/>
      <c r="P8" s="54"/>
      <c r="Q8" s="122"/>
      <c r="R8" s="115"/>
      <c r="S8" s="114"/>
      <c r="T8" s="115"/>
      <c r="U8" s="117"/>
      <c r="V8" s="117"/>
    </row>
    <row r="9" spans="1:22" ht="36.950000000000003" customHeight="1" x14ac:dyDescent="0.15">
      <c r="A9" s="17" t="s">
        <v>33</v>
      </c>
      <c r="B9" s="17" t="s">
        <v>34</v>
      </c>
      <c r="C9" s="10" t="s">
        <v>35</v>
      </c>
      <c r="D9" s="10" t="s">
        <v>112</v>
      </c>
      <c r="E9" s="12" t="s">
        <v>113</v>
      </c>
      <c r="F9" s="18">
        <f>Q9</f>
        <v>30.23</v>
      </c>
      <c r="G9" s="18"/>
      <c r="H9" s="18">
        <v>30</v>
      </c>
      <c r="I9" s="19">
        <f>[6]工程量清单!H6/10000</f>
        <v>0</v>
      </c>
      <c r="J9" s="19">
        <f>F9-G9-H9-I9</f>
        <v>0.23000000000000043</v>
      </c>
      <c r="K9" s="53">
        <v>20</v>
      </c>
      <c r="L9" s="53">
        <v>84</v>
      </c>
      <c r="M9" s="54"/>
      <c r="N9" s="54"/>
      <c r="O9" s="54"/>
      <c r="P9" s="54"/>
      <c r="Q9" s="72">
        <f>ROUND((R9*S9+Q14*R14)/10000,2)</f>
        <v>30.23</v>
      </c>
      <c r="R9" s="72">
        <f>ROUND((U9*3*0.2+V9*2.5*0.2),2)</f>
        <v>465</v>
      </c>
      <c r="S9" s="72">
        <v>650</v>
      </c>
      <c r="T9" s="73">
        <f>SUM(U9:V9)</f>
        <v>930</v>
      </c>
      <c r="U9" s="74"/>
      <c r="V9" s="75">
        <v>930</v>
      </c>
    </row>
    <row r="10" spans="1:22" ht="11.1" customHeight="1" x14ac:dyDescent="0.15">
      <c r="A10" s="17" t="s">
        <v>38</v>
      </c>
      <c r="B10" s="17" t="s">
        <v>39</v>
      </c>
      <c r="C10" s="10"/>
      <c r="D10" s="10"/>
      <c r="E10" s="20"/>
      <c r="F10" s="18"/>
      <c r="G10" s="21"/>
      <c r="H10" s="22"/>
      <c r="I10" s="55"/>
      <c r="J10" s="55"/>
      <c r="K10" s="56"/>
      <c r="L10" s="56"/>
      <c r="M10" s="57"/>
      <c r="N10" s="57"/>
      <c r="O10" s="57"/>
      <c r="P10" s="58"/>
      <c r="Q10" s="117" t="s">
        <v>40</v>
      </c>
      <c r="R10" s="117" t="s">
        <v>41</v>
      </c>
      <c r="S10" s="112"/>
      <c r="T10" s="116"/>
      <c r="U10" s="118"/>
      <c r="V10" s="118"/>
    </row>
    <row r="11" spans="1:22" ht="11.1" customHeight="1" x14ac:dyDescent="0.15">
      <c r="A11" s="17" t="s">
        <v>42</v>
      </c>
      <c r="B11" s="17" t="s">
        <v>43</v>
      </c>
      <c r="C11" s="23"/>
      <c r="D11" s="23"/>
      <c r="E11" s="24"/>
      <c r="F11" s="18"/>
      <c r="G11" s="21"/>
      <c r="H11" s="21"/>
      <c r="I11" s="21"/>
      <c r="J11" s="21"/>
      <c r="K11" s="56"/>
      <c r="L11" s="56"/>
      <c r="M11" s="57"/>
      <c r="N11" s="57"/>
      <c r="O11" s="57"/>
      <c r="P11" s="58"/>
      <c r="Q11" s="117"/>
      <c r="R11" s="117"/>
      <c r="S11" s="113"/>
      <c r="T11" s="116"/>
      <c r="U11" s="118"/>
      <c r="V11" s="118"/>
    </row>
    <row r="12" spans="1:22" ht="11.1" customHeight="1" x14ac:dyDescent="0.15">
      <c r="A12" s="17" t="s">
        <v>44</v>
      </c>
      <c r="B12" s="17" t="s">
        <v>45</v>
      </c>
      <c r="C12" s="23"/>
      <c r="D12" s="23"/>
      <c r="E12" s="20"/>
      <c r="F12" s="18"/>
      <c r="G12" s="25"/>
      <c r="H12" s="25"/>
      <c r="I12" s="25"/>
      <c r="J12" s="25"/>
      <c r="K12" s="56"/>
      <c r="L12" s="56"/>
      <c r="M12" s="57"/>
      <c r="N12" s="57"/>
      <c r="O12" s="57"/>
      <c r="P12" s="58"/>
      <c r="Q12" s="117"/>
      <c r="R12" s="117"/>
      <c r="S12" s="113"/>
      <c r="T12" s="116"/>
      <c r="U12" s="118"/>
      <c r="V12" s="118"/>
    </row>
    <row r="13" spans="1:22" ht="11.1" customHeight="1" x14ac:dyDescent="0.15">
      <c r="A13" s="17" t="s">
        <v>31</v>
      </c>
      <c r="B13" s="17" t="s">
        <v>46</v>
      </c>
      <c r="C13" s="10"/>
      <c r="D13" s="10"/>
      <c r="E13" s="20"/>
      <c r="F13" s="18"/>
      <c r="G13" s="21"/>
      <c r="H13" s="25"/>
      <c r="I13" s="21"/>
      <c r="J13" s="55"/>
      <c r="K13" s="56"/>
      <c r="L13" s="56"/>
      <c r="M13" s="57"/>
      <c r="N13" s="57"/>
      <c r="O13" s="57"/>
      <c r="P13" s="58"/>
      <c r="Q13" s="117"/>
      <c r="R13" s="117"/>
      <c r="S13" s="114"/>
      <c r="T13" s="116"/>
      <c r="U13" s="118"/>
      <c r="V13" s="118"/>
    </row>
    <row r="14" spans="1:22" ht="11.1" customHeight="1" x14ac:dyDescent="0.15">
      <c r="A14" s="17" t="s">
        <v>33</v>
      </c>
      <c r="B14" s="17" t="s">
        <v>47</v>
      </c>
      <c r="C14" s="10"/>
      <c r="D14" s="10"/>
      <c r="E14" s="20"/>
      <c r="F14" s="18"/>
      <c r="G14" s="25"/>
      <c r="H14" s="21"/>
      <c r="I14" s="21"/>
      <c r="J14" s="21"/>
      <c r="K14" s="56"/>
      <c r="L14" s="56"/>
      <c r="M14" s="57"/>
      <c r="N14" s="57"/>
      <c r="O14" s="57"/>
      <c r="P14" s="58"/>
      <c r="Q14" s="72"/>
      <c r="R14" s="72"/>
      <c r="S14" s="72"/>
      <c r="T14" s="74"/>
      <c r="U14" s="72"/>
      <c r="V14" s="72"/>
    </row>
    <row r="15" spans="1:22" ht="11.1" customHeight="1" x14ac:dyDescent="0.15">
      <c r="A15" s="17" t="s">
        <v>48</v>
      </c>
      <c r="B15" s="17" t="s">
        <v>49</v>
      </c>
      <c r="C15" s="23"/>
      <c r="D15" s="23"/>
      <c r="E15" s="20"/>
      <c r="F15" s="18"/>
      <c r="G15" s="25"/>
      <c r="H15" s="25"/>
      <c r="I15" s="25"/>
      <c r="J15" s="25"/>
      <c r="K15" s="56"/>
      <c r="L15" s="56"/>
      <c r="M15" s="57"/>
      <c r="N15" s="57"/>
      <c r="O15" s="57"/>
      <c r="P15" s="58"/>
      <c r="Q15" s="76"/>
      <c r="R15" s="76"/>
      <c r="S15" s="76"/>
      <c r="T15" s="76"/>
      <c r="U15" s="76"/>
      <c r="V15" s="76"/>
    </row>
    <row r="16" spans="1:22" ht="11.1" customHeight="1" x14ac:dyDescent="0.15">
      <c r="A16" s="17" t="s">
        <v>50</v>
      </c>
      <c r="B16" s="17" t="s">
        <v>51</v>
      </c>
      <c r="C16" s="10"/>
      <c r="D16" s="10"/>
      <c r="E16" s="20"/>
      <c r="F16" s="18"/>
      <c r="G16" s="21"/>
      <c r="H16" s="21"/>
      <c r="I16" s="21"/>
      <c r="J16" s="21"/>
      <c r="K16" s="56"/>
      <c r="L16" s="56"/>
      <c r="M16" s="57"/>
      <c r="N16" s="57"/>
      <c r="O16" s="57"/>
      <c r="P16" s="58"/>
      <c r="Q16" s="76"/>
      <c r="R16" s="76"/>
      <c r="S16" s="76"/>
      <c r="T16" s="76"/>
      <c r="U16" s="76"/>
      <c r="V16" s="76"/>
    </row>
    <row r="17" spans="1:24" ht="11.1" customHeight="1" x14ac:dyDescent="0.15">
      <c r="A17" s="17" t="s">
        <v>52</v>
      </c>
      <c r="B17" s="17" t="s">
        <v>53</v>
      </c>
      <c r="C17" s="26"/>
      <c r="D17" s="26"/>
      <c r="E17" s="27"/>
      <c r="F17" s="18"/>
      <c r="G17" s="21"/>
      <c r="H17" s="21"/>
      <c r="I17" s="21"/>
      <c r="J17" s="21"/>
      <c r="K17" s="56"/>
      <c r="L17" s="56"/>
      <c r="M17" s="57"/>
      <c r="N17" s="57"/>
      <c r="O17" s="57"/>
      <c r="P17" s="58"/>
      <c r="Q17" s="76"/>
      <c r="R17" s="76"/>
      <c r="S17" s="76"/>
      <c r="T17" s="76"/>
      <c r="U17" s="76"/>
      <c r="V17" s="76"/>
    </row>
    <row r="18" spans="1:24" ht="11.1" customHeight="1" x14ac:dyDescent="0.15">
      <c r="A18" s="17" t="s">
        <v>54</v>
      </c>
      <c r="B18" s="17" t="s">
        <v>55</v>
      </c>
      <c r="C18" s="26"/>
      <c r="D18" s="26"/>
      <c r="E18" s="27"/>
      <c r="F18" s="18"/>
      <c r="G18" s="21"/>
      <c r="H18" s="21"/>
      <c r="I18" s="21"/>
      <c r="J18" s="21"/>
      <c r="K18" s="56"/>
      <c r="L18" s="56"/>
      <c r="M18" s="57"/>
      <c r="N18" s="57"/>
      <c r="O18" s="57"/>
      <c r="P18" s="58"/>
      <c r="Q18" s="123" t="s">
        <v>56</v>
      </c>
      <c r="R18" s="123"/>
      <c r="S18" s="123"/>
      <c r="T18" s="123"/>
      <c r="U18" s="123"/>
      <c r="V18" s="123"/>
      <c r="W18" s="124" t="s">
        <v>57</v>
      </c>
      <c r="X18" s="124" t="s">
        <v>58</v>
      </c>
    </row>
    <row r="19" spans="1:24" s="2" customFormat="1" ht="11.1" customHeight="1" x14ac:dyDescent="0.15">
      <c r="A19" s="28" t="s">
        <v>59</v>
      </c>
      <c r="B19" s="28" t="s">
        <v>60</v>
      </c>
      <c r="C19" s="29"/>
      <c r="D19" s="29"/>
      <c r="E19" s="30"/>
      <c r="F19" s="31">
        <f t="shared" ref="F19:L19" si="3">SUM(F20:F22)</f>
        <v>75</v>
      </c>
      <c r="G19" s="31">
        <f t="shared" si="3"/>
        <v>0</v>
      </c>
      <c r="H19" s="31">
        <f t="shared" si="3"/>
        <v>0</v>
      </c>
      <c r="I19" s="31">
        <f t="shared" si="3"/>
        <v>14</v>
      </c>
      <c r="J19" s="31">
        <f t="shared" si="3"/>
        <v>61</v>
      </c>
      <c r="K19" s="59">
        <f t="shared" si="3"/>
        <v>5</v>
      </c>
      <c r="L19" s="59">
        <f t="shared" si="3"/>
        <v>20</v>
      </c>
      <c r="M19" s="60"/>
      <c r="N19" s="60"/>
      <c r="O19" s="60"/>
      <c r="P19" s="61"/>
      <c r="Q19" s="123" t="s">
        <v>61</v>
      </c>
      <c r="R19" s="123"/>
      <c r="S19" s="123" t="s">
        <v>62</v>
      </c>
      <c r="T19" s="123"/>
      <c r="U19" s="123" t="s">
        <v>63</v>
      </c>
      <c r="V19" s="123"/>
      <c r="W19" s="124"/>
      <c r="X19" s="124"/>
    </row>
    <row r="20" spans="1:24" s="3" customFormat="1" ht="11.1" customHeight="1" x14ac:dyDescent="0.15">
      <c r="A20" s="32" t="s">
        <v>29</v>
      </c>
      <c r="B20" s="32" t="s">
        <v>64</v>
      </c>
      <c r="C20" s="33"/>
      <c r="D20" s="34"/>
      <c r="E20" s="35"/>
      <c r="F20" s="36"/>
      <c r="G20" s="37"/>
      <c r="H20" s="37"/>
      <c r="I20" s="37"/>
      <c r="J20" s="37"/>
      <c r="K20" s="62"/>
      <c r="L20" s="62"/>
      <c r="M20" s="60"/>
      <c r="N20" s="60"/>
      <c r="O20" s="60"/>
      <c r="P20" s="61"/>
      <c r="Q20" s="77" t="s">
        <v>65</v>
      </c>
      <c r="R20" s="77" t="s">
        <v>66</v>
      </c>
      <c r="S20" s="77" t="s">
        <v>65</v>
      </c>
      <c r="T20" s="77" t="s">
        <v>66</v>
      </c>
      <c r="U20" s="77" t="s">
        <v>65</v>
      </c>
      <c r="V20" s="77" t="s">
        <v>66</v>
      </c>
      <c r="W20" s="124"/>
      <c r="X20" s="124"/>
    </row>
    <row r="21" spans="1:24" s="4" customFormat="1" ht="11.1" customHeight="1" x14ac:dyDescent="0.15">
      <c r="A21" s="38" t="s">
        <v>38</v>
      </c>
      <c r="B21" s="39" t="s">
        <v>67</v>
      </c>
      <c r="C21" s="33" t="str">
        <f>C9</f>
        <v>新建</v>
      </c>
      <c r="D21" s="33" t="str">
        <f>D9</f>
        <v>芭蕉箐</v>
      </c>
      <c r="E21" s="35" t="str">
        <f>"实施农村危房改造"&amp;X21&amp;"户"</f>
        <v>实施农村危房改造5户</v>
      </c>
      <c r="F21" s="36">
        <f>X21*15</f>
        <v>75</v>
      </c>
      <c r="G21" s="37"/>
      <c r="H21" s="37"/>
      <c r="I21" s="37">
        <f>(S21+U21)*2+(T21+V21)*6</f>
        <v>14</v>
      </c>
      <c r="J21" s="37">
        <f>F21-I21</f>
        <v>61</v>
      </c>
      <c r="K21" s="62">
        <f>X21</f>
        <v>5</v>
      </c>
      <c r="L21" s="62">
        <f>X21*4</f>
        <v>20</v>
      </c>
      <c r="M21" s="63"/>
      <c r="N21" s="63"/>
      <c r="O21" s="63"/>
      <c r="P21" s="64"/>
      <c r="Q21" s="78"/>
      <c r="R21" s="78"/>
      <c r="S21" s="78">
        <v>4</v>
      </c>
      <c r="T21" s="78">
        <v>1</v>
      </c>
      <c r="U21" s="78"/>
      <c r="V21" s="78"/>
      <c r="W21" s="79">
        <f>SUM(Q21:V21)</f>
        <v>5</v>
      </c>
      <c r="X21" s="79">
        <f>SUM(S21:V21)</f>
        <v>5</v>
      </c>
    </row>
    <row r="22" spans="1:24" s="3" customFormat="1" ht="11.1" customHeight="1" x14ac:dyDescent="0.15">
      <c r="A22" s="32" t="s">
        <v>42</v>
      </c>
      <c r="B22" s="32" t="s">
        <v>68</v>
      </c>
      <c r="C22" s="40"/>
      <c r="D22" s="40"/>
      <c r="E22" s="41"/>
      <c r="F22" s="42"/>
      <c r="G22" s="21"/>
      <c r="H22" s="21"/>
      <c r="I22" s="21"/>
      <c r="J22" s="21"/>
      <c r="K22" s="65"/>
      <c r="L22" s="65"/>
      <c r="M22" s="66"/>
      <c r="N22" s="66"/>
      <c r="O22" s="66"/>
      <c r="P22" s="67"/>
      <c r="Q22" s="76"/>
      <c r="R22" s="76"/>
      <c r="S22" s="76"/>
      <c r="T22" s="76"/>
      <c r="U22" s="76"/>
      <c r="V22" s="76"/>
    </row>
    <row r="23" spans="1:24" s="1" customFormat="1" ht="11.1" customHeight="1" x14ac:dyDescent="0.15">
      <c r="A23" s="14" t="s">
        <v>69</v>
      </c>
      <c r="B23" s="14" t="s">
        <v>70</v>
      </c>
      <c r="C23" s="15"/>
      <c r="D23" s="15"/>
      <c r="E23" s="16"/>
      <c r="F23" s="13"/>
      <c r="G23" s="13"/>
      <c r="H23" s="13"/>
      <c r="I23" s="13"/>
      <c r="J23" s="13"/>
      <c r="K23" s="49"/>
      <c r="L23" s="49"/>
      <c r="M23" s="51"/>
      <c r="N23" s="51"/>
      <c r="O23" s="51"/>
      <c r="P23" s="52"/>
      <c r="Q23" s="76"/>
      <c r="R23" s="76"/>
      <c r="S23" s="76"/>
      <c r="T23" s="76"/>
      <c r="U23" s="76"/>
      <c r="V23" s="76"/>
    </row>
    <row r="24" spans="1:24" ht="11.1" customHeight="1" x14ac:dyDescent="0.15">
      <c r="A24" s="17" t="s">
        <v>29</v>
      </c>
      <c r="B24" s="17" t="s">
        <v>71</v>
      </c>
      <c r="C24" s="10"/>
      <c r="D24" s="10"/>
      <c r="E24" s="12"/>
      <c r="F24" s="18"/>
      <c r="G24" s="18"/>
      <c r="H24" s="19"/>
      <c r="I24" s="19"/>
      <c r="J24" s="19"/>
      <c r="K24" s="53"/>
      <c r="L24" s="53"/>
      <c r="M24" s="57"/>
      <c r="N24" s="57"/>
      <c r="O24" s="57"/>
      <c r="P24" s="58"/>
      <c r="Q24" s="76"/>
      <c r="R24" s="76"/>
      <c r="S24" s="76"/>
      <c r="T24" s="76"/>
      <c r="U24" s="76"/>
      <c r="V24" s="76"/>
    </row>
    <row r="25" spans="1:24" ht="11.1" customHeight="1" x14ac:dyDescent="0.15">
      <c r="A25" s="17" t="s">
        <v>38</v>
      </c>
      <c r="B25" s="17" t="s">
        <v>72</v>
      </c>
      <c r="C25" s="23"/>
      <c r="D25" s="23"/>
      <c r="E25" s="12"/>
      <c r="F25" s="18"/>
      <c r="G25" s="18"/>
      <c r="H25" s="19"/>
      <c r="I25" s="19"/>
      <c r="J25" s="19"/>
      <c r="K25" s="53"/>
      <c r="L25" s="53"/>
      <c r="M25" s="57"/>
      <c r="N25" s="57"/>
      <c r="O25" s="57"/>
      <c r="P25" s="58"/>
      <c r="Q25" s="76"/>
      <c r="R25" s="76"/>
      <c r="S25" s="76"/>
      <c r="T25" s="76"/>
      <c r="U25" s="76"/>
      <c r="V25" s="76"/>
    </row>
    <row r="26" spans="1:24" ht="11.1" customHeight="1" x14ac:dyDescent="0.15">
      <c r="A26" s="17" t="s">
        <v>42</v>
      </c>
      <c r="B26" s="17" t="s">
        <v>73</v>
      </c>
      <c r="C26" s="10"/>
      <c r="D26" s="10"/>
      <c r="E26" s="12"/>
      <c r="F26" s="18"/>
      <c r="G26" s="21"/>
      <c r="H26" s="22"/>
      <c r="I26" s="55"/>
      <c r="J26" s="55"/>
      <c r="K26" s="56"/>
      <c r="L26" s="56"/>
      <c r="M26" s="57"/>
      <c r="N26" s="57"/>
      <c r="O26" s="57"/>
      <c r="P26" s="58"/>
      <c r="Q26" s="76"/>
      <c r="R26" s="76"/>
      <c r="S26" s="76"/>
      <c r="T26" s="76"/>
      <c r="U26" s="76"/>
      <c r="V26" s="76"/>
    </row>
    <row r="27" spans="1:24" ht="11.1" customHeight="1" x14ac:dyDescent="0.15">
      <c r="A27" s="17" t="s">
        <v>44</v>
      </c>
      <c r="B27" s="17" t="s">
        <v>74</v>
      </c>
      <c r="C27" s="10"/>
      <c r="D27" s="10"/>
      <c r="E27" s="43"/>
      <c r="F27" s="18"/>
      <c r="G27" s="21"/>
      <c r="H27" s="22"/>
      <c r="I27" s="55"/>
      <c r="J27" s="68"/>
      <c r="K27" s="56"/>
      <c r="L27" s="56"/>
      <c r="M27" s="57"/>
      <c r="N27" s="57"/>
      <c r="O27" s="57"/>
      <c r="P27" s="58"/>
      <c r="Q27" s="76"/>
      <c r="R27" s="76"/>
      <c r="S27" s="76"/>
      <c r="T27" s="76"/>
      <c r="U27" s="76"/>
      <c r="V27" s="76"/>
    </row>
    <row r="28" spans="1:24" ht="11.1" customHeight="1" x14ac:dyDescent="0.15">
      <c r="A28" s="17" t="s">
        <v>54</v>
      </c>
      <c r="B28" s="17" t="s">
        <v>75</v>
      </c>
      <c r="C28" s="26"/>
      <c r="D28" s="26"/>
      <c r="E28" s="27"/>
      <c r="F28" s="18"/>
      <c r="G28" s="25"/>
      <c r="H28" s="25"/>
      <c r="I28" s="25"/>
      <c r="J28" s="69"/>
      <c r="K28" s="56"/>
      <c r="L28" s="56"/>
      <c r="M28" s="57"/>
      <c r="N28" s="57"/>
      <c r="O28" s="57"/>
      <c r="P28" s="58"/>
      <c r="Q28" s="76"/>
      <c r="R28" s="76"/>
      <c r="S28" s="76"/>
      <c r="T28" s="76"/>
      <c r="U28" s="76"/>
      <c r="V28" s="76"/>
    </row>
    <row r="29" spans="1:24" ht="11.1" customHeight="1" x14ac:dyDescent="0.15">
      <c r="A29" s="14" t="s">
        <v>76</v>
      </c>
      <c r="B29" s="14" t="s">
        <v>77</v>
      </c>
      <c r="C29" s="10"/>
      <c r="D29" s="10"/>
      <c r="E29" s="12"/>
      <c r="F29" s="18"/>
      <c r="G29" s="19"/>
      <c r="H29" s="19"/>
      <c r="I29" s="19"/>
      <c r="J29" s="19"/>
      <c r="K29" s="56"/>
      <c r="L29" s="56"/>
      <c r="M29" s="57"/>
      <c r="N29" s="57"/>
      <c r="O29" s="57"/>
      <c r="P29" s="58"/>
      <c r="Q29" s="76"/>
      <c r="R29" s="76"/>
      <c r="S29" s="76"/>
      <c r="T29" s="76"/>
      <c r="U29" s="76"/>
      <c r="V29" s="76"/>
    </row>
    <row r="30" spans="1:24" ht="11.1" customHeight="1" x14ac:dyDescent="0.15">
      <c r="A30" s="17" t="s">
        <v>29</v>
      </c>
      <c r="B30" s="17" t="s">
        <v>78</v>
      </c>
      <c r="C30" s="10"/>
      <c r="D30" s="10"/>
      <c r="E30" s="12"/>
      <c r="F30" s="18"/>
      <c r="G30" s="19"/>
      <c r="H30" s="19"/>
      <c r="I30" s="19"/>
      <c r="J30" s="19"/>
      <c r="K30" s="56"/>
      <c r="L30" s="56"/>
      <c r="M30" s="57"/>
      <c r="N30" s="57"/>
      <c r="O30" s="57"/>
      <c r="P30" s="58"/>
      <c r="Q30" s="76"/>
      <c r="R30" s="76"/>
      <c r="S30" s="76"/>
      <c r="T30" s="76"/>
      <c r="U30" s="76"/>
      <c r="V30" s="76"/>
    </row>
    <row r="31" spans="1:24" ht="11.1" customHeight="1" x14ac:dyDescent="0.15">
      <c r="A31" s="17" t="s">
        <v>38</v>
      </c>
      <c r="B31" s="17" t="s">
        <v>77</v>
      </c>
      <c r="C31" s="10"/>
      <c r="D31" s="10"/>
      <c r="E31" s="44"/>
      <c r="F31" s="18"/>
      <c r="G31" s="21"/>
      <c r="H31" s="21"/>
      <c r="I31" s="21"/>
      <c r="J31" s="21"/>
      <c r="K31" s="56"/>
      <c r="L31" s="56"/>
      <c r="M31" s="57"/>
      <c r="N31" s="57"/>
      <c r="O31" s="57"/>
      <c r="P31" s="58"/>
      <c r="Q31" s="76"/>
      <c r="R31" s="76"/>
      <c r="S31" s="76"/>
      <c r="T31" s="76"/>
      <c r="U31" s="76"/>
      <c r="V31" s="76"/>
    </row>
    <row r="32" spans="1:24" ht="11.1" customHeight="1" x14ac:dyDescent="0.15">
      <c r="A32" s="17" t="s">
        <v>42</v>
      </c>
      <c r="B32" s="17" t="s">
        <v>75</v>
      </c>
      <c r="C32" s="26"/>
      <c r="D32" s="26"/>
      <c r="E32" s="27"/>
      <c r="F32" s="13"/>
      <c r="G32" s="45"/>
      <c r="H32" s="45"/>
      <c r="I32" s="45"/>
      <c r="J32" s="45"/>
      <c r="K32" s="56"/>
      <c r="L32" s="56"/>
      <c r="M32" s="57"/>
      <c r="N32" s="57"/>
      <c r="O32" s="57"/>
      <c r="P32" s="58"/>
      <c r="Q32" s="76"/>
      <c r="R32" s="76"/>
      <c r="S32" s="76"/>
      <c r="T32" s="76"/>
      <c r="U32" s="76"/>
      <c r="V32" s="76"/>
    </row>
    <row r="33" spans="1:22" s="1" customFormat="1" ht="11.1" customHeight="1" x14ac:dyDescent="0.15">
      <c r="A33" s="14" t="s">
        <v>79</v>
      </c>
      <c r="B33" s="14" t="s">
        <v>80</v>
      </c>
      <c r="C33" s="46"/>
      <c r="D33" s="46"/>
      <c r="E33" s="47"/>
      <c r="F33" s="13"/>
      <c r="G33" s="45"/>
      <c r="H33" s="45"/>
      <c r="I33" s="45"/>
      <c r="J33" s="45"/>
      <c r="K33" s="70"/>
      <c r="L33" s="70"/>
      <c r="M33" s="51"/>
      <c r="N33" s="51"/>
      <c r="O33" s="51"/>
      <c r="P33" s="52"/>
      <c r="Q33" s="80"/>
      <c r="R33" s="80"/>
      <c r="S33" s="80"/>
      <c r="T33" s="80"/>
      <c r="U33" s="80"/>
      <c r="V33" s="80"/>
    </row>
    <row r="34" spans="1:22" ht="11.1" customHeight="1" x14ac:dyDescent="0.15">
      <c r="A34" s="17" t="s">
        <v>29</v>
      </c>
      <c r="B34" s="17" t="s">
        <v>81</v>
      </c>
      <c r="C34" s="26"/>
      <c r="D34" s="26"/>
      <c r="E34" s="27"/>
      <c r="F34" s="13"/>
      <c r="G34" s="45"/>
      <c r="H34" s="45"/>
      <c r="I34" s="45"/>
      <c r="J34" s="45"/>
      <c r="K34" s="56"/>
      <c r="L34" s="56"/>
      <c r="M34" s="57"/>
      <c r="N34" s="57"/>
      <c r="O34" s="57"/>
      <c r="P34" s="58"/>
      <c r="Q34" s="76"/>
      <c r="R34" s="76"/>
      <c r="S34" s="76"/>
      <c r="T34" s="76"/>
      <c r="U34" s="76"/>
      <c r="V34" s="76"/>
    </row>
    <row r="35" spans="1:22" ht="11.1" customHeight="1" x14ac:dyDescent="0.15">
      <c r="A35" s="17" t="s">
        <v>38</v>
      </c>
      <c r="B35" s="17" t="s">
        <v>82</v>
      </c>
      <c r="C35" s="26"/>
      <c r="D35" s="26"/>
      <c r="E35" s="27"/>
      <c r="F35" s="13"/>
      <c r="G35" s="45"/>
      <c r="H35" s="45"/>
      <c r="I35" s="45"/>
      <c r="J35" s="45"/>
      <c r="K35" s="56"/>
      <c r="L35" s="56"/>
      <c r="M35" s="57"/>
      <c r="N35" s="57"/>
      <c r="O35" s="57"/>
      <c r="P35" s="58"/>
      <c r="Q35" s="76"/>
      <c r="R35" s="76"/>
      <c r="S35" s="76"/>
      <c r="T35" s="76"/>
      <c r="U35" s="76"/>
      <c r="V35" s="76"/>
    </row>
    <row r="36" spans="1:22" ht="11.1" customHeight="1" x14ac:dyDescent="0.15">
      <c r="A36" s="17" t="s">
        <v>42</v>
      </c>
      <c r="B36" s="17" t="s">
        <v>83</v>
      </c>
      <c r="C36" s="26"/>
      <c r="D36" s="26"/>
      <c r="E36" s="27"/>
      <c r="F36" s="13"/>
      <c r="G36" s="45"/>
      <c r="H36" s="45"/>
      <c r="I36" s="45"/>
      <c r="J36" s="45"/>
      <c r="K36" s="56"/>
      <c r="L36" s="56"/>
      <c r="M36" s="57"/>
      <c r="N36" s="57"/>
      <c r="O36" s="57"/>
      <c r="P36" s="58"/>
      <c r="Q36" s="76"/>
      <c r="R36" s="76"/>
      <c r="S36" s="76"/>
      <c r="T36" s="76"/>
      <c r="U36" s="76"/>
      <c r="V36" s="76"/>
    </row>
    <row r="37" spans="1:22" ht="11.1" customHeight="1" x14ac:dyDescent="0.15">
      <c r="A37" s="17" t="s">
        <v>44</v>
      </c>
      <c r="B37" s="17" t="s">
        <v>55</v>
      </c>
      <c r="C37" s="26"/>
      <c r="D37" s="26"/>
      <c r="E37" s="27"/>
      <c r="F37" s="13"/>
      <c r="G37" s="45"/>
      <c r="H37" s="45"/>
      <c r="I37" s="45"/>
      <c r="J37" s="45"/>
      <c r="K37" s="56"/>
      <c r="L37" s="56"/>
      <c r="M37" s="57"/>
      <c r="N37" s="57"/>
      <c r="O37" s="57"/>
      <c r="P37" s="58"/>
      <c r="Q37" s="76"/>
      <c r="R37" s="76"/>
      <c r="S37" s="76"/>
      <c r="T37" s="76"/>
      <c r="U37" s="76"/>
      <c r="V37" s="76"/>
    </row>
    <row r="38" spans="1:22" ht="11.1" customHeight="1" x14ac:dyDescent="0.15">
      <c r="A38" s="14" t="s">
        <v>84</v>
      </c>
      <c r="B38" s="14" t="s">
        <v>85</v>
      </c>
      <c r="C38" s="10"/>
      <c r="D38" s="10"/>
      <c r="E38" s="12"/>
      <c r="F38" s="13"/>
      <c r="G38" s="48"/>
      <c r="H38" s="48"/>
      <c r="I38" s="48"/>
      <c r="J38" s="48"/>
      <c r="K38" s="53"/>
      <c r="L38" s="53"/>
      <c r="M38" s="57"/>
      <c r="N38" s="57"/>
      <c r="O38" s="57"/>
      <c r="P38" s="58"/>
      <c r="Q38" s="76"/>
      <c r="R38" s="76"/>
      <c r="S38" s="76"/>
      <c r="T38" s="76"/>
      <c r="U38" s="76"/>
      <c r="V38" s="76"/>
    </row>
    <row r="39" spans="1:22" ht="11.1" customHeight="1" x14ac:dyDescent="0.15">
      <c r="A39" s="17" t="s">
        <v>29</v>
      </c>
      <c r="B39" s="17" t="s">
        <v>86</v>
      </c>
      <c r="C39" s="10"/>
      <c r="D39" s="10"/>
      <c r="E39" s="12"/>
      <c r="F39" s="18"/>
      <c r="G39" s="19"/>
      <c r="H39" s="19"/>
      <c r="I39" s="19"/>
      <c r="J39" s="19"/>
      <c r="K39" s="53"/>
      <c r="L39" s="53"/>
      <c r="M39" s="57"/>
      <c r="N39" s="57"/>
      <c r="O39" s="57"/>
      <c r="P39" s="58"/>
      <c r="Q39" s="76"/>
      <c r="R39" s="76"/>
      <c r="S39" s="76"/>
      <c r="T39" s="76"/>
      <c r="U39" s="76"/>
      <c r="V39" s="76"/>
    </row>
    <row r="40" spans="1:22" ht="11.1" customHeight="1" x14ac:dyDescent="0.15">
      <c r="A40" s="17" t="s">
        <v>38</v>
      </c>
      <c r="B40" s="17" t="s">
        <v>87</v>
      </c>
      <c r="C40" s="10"/>
      <c r="D40" s="10"/>
      <c r="E40" s="12"/>
      <c r="F40" s="18"/>
      <c r="G40" s="19"/>
      <c r="H40" s="19"/>
      <c r="I40" s="19"/>
      <c r="J40" s="19"/>
      <c r="K40" s="53"/>
      <c r="L40" s="53"/>
      <c r="M40" s="57"/>
      <c r="N40" s="57"/>
      <c r="O40" s="57"/>
      <c r="P40" s="58"/>
      <c r="Q40" s="76"/>
      <c r="R40" s="76"/>
      <c r="S40" s="76"/>
      <c r="T40" s="76"/>
      <c r="U40" s="76"/>
      <c r="V40" s="76"/>
    </row>
    <row r="41" spans="1:22" ht="11.1" customHeight="1" x14ac:dyDescent="0.15">
      <c r="A41" s="17" t="s">
        <v>42</v>
      </c>
      <c r="B41" s="17" t="s">
        <v>75</v>
      </c>
      <c r="C41" s="26"/>
      <c r="D41" s="26"/>
      <c r="E41" s="27"/>
      <c r="F41" s="18"/>
      <c r="G41" s="21"/>
      <c r="H41" s="21"/>
      <c r="I41" s="21"/>
      <c r="J41" s="21"/>
      <c r="K41" s="53"/>
      <c r="L41" s="53"/>
      <c r="M41" s="57"/>
      <c r="N41" s="57"/>
      <c r="O41" s="57"/>
      <c r="P41" s="58"/>
      <c r="Q41" s="76"/>
      <c r="R41" s="76"/>
      <c r="S41" s="76"/>
      <c r="T41" s="76"/>
      <c r="U41" s="76"/>
      <c r="V41" s="76"/>
    </row>
    <row r="43" spans="1:22" x14ac:dyDescent="0.15">
      <c r="E43" s="5" t="s">
        <v>114</v>
      </c>
    </row>
  </sheetData>
  <mergeCells count="36">
    <mergeCell ref="W18:W20"/>
    <mergeCell ref="X18:X20"/>
    <mergeCell ref="P3:P4"/>
    <mergeCell ref="Q5:Q8"/>
    <mergeCell ref="Q10:Q13"/>
    <mergeCell ref="R5:R8"/>
    <mergeCell ref="R10:R13"/>
    <mergeCell ref="A5:B5"/>
    <mergeCell ref="Q18:V18"/>
    <mergeCell ref="Q19:R19"/>
    <mergeCell ref="S19:T19"/>
    <mergeCell ref="U19:V19"/>
    <mergeCell ref="S5:S8"/>
    <mergeCell ref="S10:S13"/>
    <mergeCell ref="T5:T8"/>
    <mergeCell ref="T10:T13"/>
    <mergeCell ref="U5:U8"/>
    <mergeCell ref="U10:U13"/>
    <mergeCell ref="V5:V8"/>
    <mergeCell ref="V10:V13"/>
    <mergeCell ref="A1:P1"/>
    <mergeCell ref="A2:E2"/>
    <mergeCell ref="H2:J2"/>
    <mergeCell ref="K2:P2"/>
    <mergeCell ref="G3:J3"/>
    <mergeCell ref="A3:A4"/>
    <mergeCell ref="B3:B4"/>
    <mergeCell ref="C3:C4"/>
    <mergeCell ref="D3:D4"/>
    <mergeCell ref="E3:E4"/>
    <mergeCell ref="F3:F4"/>
    <mergeCell ref="K3:K4"/>
    <mergeCell ref="L3:L4"/>
    <mergeCell ref="M3:M4"/>
    <mergeCell ref="N3:N4"/>
    <mergeCell ref="O3:O4"/>
  </mergeCells>
  <phoneticPr fontId="8" type="noConversion"/>
  <printOptions horizontalCentered="1" verticalCentered="1"/>
  <pageMargins left="0.38888888888888901" right="0.16875000000000001" top="0.31805555555555598" bottom="0.2" header="0.18888888888888899" footer="0.16875000000000001"/>
  <pageSetup paperSize="9" orientation="landscape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8</vt:i4>
      </vt:variant>
      <vt:variant>
        <vt:lpstr>命名范围</vt:lpstr>
      </vt:variant>
      <vt:variant>
        <vt:i4>16</vt:i4>
      </vt:variant>
    </vt:vector>
  </HeadingPairs>
  <TitlesOfParts>
    <vt:vector size="24" baseType="lpstr">
      <vt:lpstr>东华镇7个村汇总</vt:lpstr>
      <vt:lpstr>红墙白泥冲</vt:lpstr>
      <vt:lpstr>红墙江西箐</vt:lpstr>
      <vt:lpstr>达苴塔之苴</vt:lpstr>
      <vt:lpstr>力峨么大路边</vt:lpstr>
      <vt:lpstr>力峨么河半坡</vt:lpstr>
      <vt:lpstr>宜茨罗么扎</vt:lpstr>
      <vt:lpstr>邑多么芭蕉箐</vt:lpstr>
      <vt:lpstr>达苴塔之苴!Print_Area</vt:lpstr>
      <vt:lpstr>东华镇7个村汇总!Print_Area</vt:lpstr>
      <vt:lpstr>红墙白泥冲!Print_Area</vt:lpstr>
      <vt:lpstr>红墙江西箐!Print_Area</vt:lpstr>
      <vt:lpstr>力峨么大路边!Print_Area</vt:lpstr>
      <vt:lpstr>力峨么河半坡!Print_Area</vt:lpstr>
      <vt:lpstr>宜茨罗么扎!Print_Area</vt:lpstr>
      <vt:lpstr>邑多么芭蕉箐!Print_Area</vt:lpstr>
      <vt:lpstr>达苴塔之苴!Print_Titles</vt:lpstr>
      <vt:lpstr>东华镇7个村汇总!Print_Titles</vt:lpstr>
      <vt:lpstr>红墙白泥冲!Print_Titles</vt:lpstr>
      <vt:lpstr>红墙江西箐!Print_Titles</vt:lpstr>
      <vt:lpstr>力峨么大路边!Print_Titles</vt:lpstr>
      <vt:lpstr>力峨么河半坡!Print_Titles</vt:lpstr>
      <vt:lpstr>宜茨罗么扎!Print_Titles</vt:lpstr>
      <vt:lpstr>邑多么芭蕉箐!Print_Titles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3100816</dc:creator>
  <cp:lastModifiedBy>幸福持续</cp:lastModifiedBy>
  <cp:lastPrinted>2017-05-09T00:56:44Z</cp:lastPrinted>
  <dcterms:created xsi:type="dcterms:W3CDTF">2017-03-01T01:04:00Z</dcterms:created>
  <dcterms:modified xsi:type="dcterms:W3CDTF">2017-05-09T00:57:36Z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2052-10.1.0.6393</vt:lpwstr>
  </property>
</Properties>
</file>