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24"/>
  </bookViews>
  <sheets>
    <sheet name="树苴10个点汇总" sheetId="14" r:id="rId1"/>
    <sheet name="树苴二街新村三" sheetId="1" r:id="rId2"/>
    <sheet name="树苴二街阿南旧二" sheetId="2" r:id="rId3"/>
    <sheet name="树苴迤能塔把箐" sheetId="9" r:id="rId4"/>
    <sheet name="树苴迤能它把上" sheetId="10" r:id="rId5"/>
    <sheet name="树苴迤能它把下" sheetId="11" r:id="rId6"/>
    <sheet name="树苴迤能挖补地上" sheetId="12" r:id="rId7"/>
    <sheet name="树苴法古么石坡坡" sheetId="5" r:id="rId8"/>
    <sheet name="树苴法古么学房" sheetId="6" r:id="rId9"/>
    <sheet name="树苴法古么大水沟" sheetId="4" r:id="rId10"/>
    <sheet name="树苴法古么阿底希" sheetId="3" r:id="rId11"/>
  </sheets>
  <definedNames>
    <definedName name="_xlnm.Print_Area" localSheetId="0">树苴10个点汇总!$A$1:$P$41</definedName>
    <definedName name="_xlnm.Print_Area" localSheetId="2">树苴二街阿南旧二!$A$1:$P$41</definedName>
    <definedName name="_xlnm.Print_Area" localSheetId="1">树苴二街新村三!$A$1:$P$41</definedName>
    <definedName name="_xlnm.Print_Area" localSheetId="10">树苴法古么阿底希!$A$1:$P$41</definedName>
    <definedName name="_xlnm.Print_Area" localSheetId="9">树苴法古么大水沟!$A$1:$P$41</definedName>
    <definedName name="_xlnm.Print_Area" localSheetId="7">树苴法古么石坡坡!$A$1:$P$41</definedName>
    <definedName name="_xlnm.Print_Area" localSheetId="8">树苴法古么学房!$A$1:$P$41</definedName>
    <definedName name="_xlnm.Print_Area" localSheetId="4">树苴迤能它把上!$A$1:$P$41</definedName>
    <definedName name="_xlnm.Print_Area" localSheetId="5">树苴迤能它把下!$A$1:$P$41</definedName>
    <definedName name="_xlnm.Print_Area" localSheetId="3">树苴迤能塔把箐!$A$1:$P$41</definedName>
    <definedName name="_xlnm.Print_Area" localSheetId="6">树苴迤能挖补地上!$A$1:$P$41</definedName>
  </definedNames>
  <calcPr calcId="144525" concurrentCalc="0"/>
</workbook>
</file>

<file path=xl/sharedStrings.xml><?xml version="1.0" encoding="utf-8"?>
<sst xmlns="http://schemas.openxmlformats.org/spreadsheetml/2006/main" count="140">
  <si>
    <t>楚雄市2017年度自然村整村推进市级项目投资计划表</t>
  </si>
  <si>
    <t>名称：树苴乡10个村民小组</t>
  </si>
  <si>
    <t xml:space="preserve">             单位：万元</t>
  </si>
  <si>
    <t>序 号</t>
  </si>
  <si>
    <t>项目名称</t>
  </si>
  <si>
    <t>建设 
性质</t>
  </si>
  <si>
    <t>建设    地点</t>
  </si>
  <si>
    <t>项目建设规模及内容</t>
  </si>
  <si>
    <t>项目
总投资</t>
  </si>
  <si>
    <t>其     中</t>
  </si>
  <si>
    <t>受益农户数（户）</t>
  </si>
  <si>
    <t>受益
人数（人）</t>
  </si>
  <si>
    <t>增灌农田地（亩）</t>
  </si>
  <si>
    <t>改善
灌溉（亩）</t>
  </si>
  <si>
    <t>解决
人饮（人）</t>
  </si>
  <si>
    <t>解决大牲畜饮水（头）</t>
  </si>
  <si>
    <t>中央、省扶贫资金</t>
  </si>
  <si>
    <t>市级扶贫资金</t>
  </si>
  <si>
    <t>部门整合资金</t>
  </si>
  <si>
    <t>其它资金</t>
  </si>
  <si>
    <t>合   计</t>
  </si>
  <si>
    <t>资金合计</t>
  </si>
  <si>
    <t>道路C20合计</t>
  </si>
  <si>
    <t>道路长度合计</t>
  </si>
  <si>
    <t>4米宽</t>
  </si>
  <si>
    <t>3.5米宽</t>
  </si>
  <si>
    <t>3米宽</t>
  </si>
  <si>
    <t>2.5米宽</t>
  </si>
  <si>
    <t>2米宽</t>
  </si>
  <si>
    <t>1.5米宽</t>
  </si>
  <si>
    <t>1米宽</t>
  </si>
  <si>
    <t>停车场1长</t>
  </si>
  <si>
    <t>停车场1宽</t>
  </si>
  <si>
    <t>停车场2长</t>
  </si>
  <si>
    <t>停车场2宽</t>
  </si>
  <si>
    <t>1.2米宽</t>
  </si>
  <si>
    <t>一、</t>
  </si>
  <si>
    <t>基础设施</t>
  </si>
  <si>
    <t>（一）</t>
  </si>
  <si>
    <t>修路</t>
  </si>
  <si>
    <t>1、</t>
  </si>
  <si>
    <t>村组公路</t>
  </si>
  <si>
    <t>2、</t>
  </si>
  <si>
    <t>村间道路</t>
  </si>
  <si>
    <t>新建</t>
  </si>
  <si>
    <t>树苴乡</t>
  </si>
  <si>
    <t>村内道路硬化：长16983米，C20砼6788.36立方米；支砌M7.5浆砌石挡墙522立方米；浇筑排水沟1250米，C20砼389.6立方米。</t>
  </si>
  <si>
    <t>（二）</t>
  </si>
  <si>
    <t>通电</t>
  </si>
  <si>
    <t>挡墙方量</t>
  </si>
  <si>
    <t>排水沟C20合计</t>
  </si>
  <si>
    <t>水沟长</t>
  </si>
  <si>
    <t>沟深</t>
  </si>
  <si>
    <t>沟宽</t>
  </si>
  <si>
    <t>沟帮宽</t>
  </si>
  <si>
    <t>沟底厚</t>
  </si>
  <si>
    <t>（三）</t>
  </si>
  <si>
    <t>农田建设</t>
  </si>
  <si>
    <t>（四）</t>
  </si>
  <si>
    <t>水利工程</t>
  </si>
  <si>
    <t>坝塘工程</t>
  </si>
  <si>
    <t>沟渠工程</t>
  </si>
  <si>
    <t>3、</t>
  </si>
  <si>
    <t>人饮工程</t>
  </si>
  <si>
    <t>4、</t>
  </si>
  <si>
    <t>水池（窖）</t>
  </si>
  <si>
    <t>5、</t>
  </si>
  <si>
    <t>抽水站</t>
  </si>
  <si>
    <t>（五）</t>
  </si>
  <si>
    <t>其他</t>
  </si>
  <si>
    <t>实施农村危改（户）</t>
  </si>
  <si>
    <t>三年合计</t>
  </si>
  <si>
    <t>16、17年合计</t>
  </si>
  <si>
    <t>二、</t>
  </si>
  <si>
    <t>人居环境改善</t>
  </si>
  <si>
    <t>2015年已实施危房改造（户）</t>
  </si>
  <si>
    <t>2016年已实施危房改造（户）</t>
  </si>
  <si>
    <t>2017年计划实施危房改造（户）</t>
  </si>
  <si>
    <t>易地安居工程</t>
  </si>
  <si>
    <t>一般户</t>
  </si>
  <si>
    <t>建档立卡户</t>
  </si>
  <si>
    <t>农村危改</t>
  </si>
  <si>
    <t xml:space="preserve"> 其它</t>
  </si>
  <si>
    <t>三、</t>
  </si>
  <si>
    <t>产业发展</t>
  </si>
  <si>
    <t>种植业</t>
  </si>
  <si>
    <t>养殖业</t>
  </si>
  <si>
    <t>经济林果</t>
  </si>
  <si>
    <t>水产养殖</t>
  </si>
  <si>
    <t>其它</t>
  </si>
  <si>
    <t>四、</t>
  </si>
  <si>
    <t>科技推广</t>
  </si>
  <si>
    <t>农户培训</t>
  </si>
  <si>
    <t>五</t>
  </si>
  <si>
    <t>生态环境建设</t>
  </si>
  <si>
    <t>退耕还林</t>
  </si>
  <si>
    <t>生态补偿</t>
  </si>
  <si>
    <t>农村能源</t>
  </si>
  <si>
    <t>六、</t>
  </si>
  <si>
    <t>社会公益</t>
  </si>
  <si>
    <t>文教</t>
  </si>
  <si>
    <t>卫计生</t>
  </si>
  <si>
    <t>名称：树苴乡二街村委会新村三村民小组</t>
  </si>
  <si>
    <t>单位：万元</t>
  </si>
  <si>
    <t>新村三</t>
  </si>
  <si>
    <r>
      <rPr>
        <sz val="9"/>
        <rFont val="宋体"/>
        <charset val="134"/>
      </rPr>
      <t>村内道路硬化：125m×3m×0.2m；432m×2.5m×0.2m；停车场2个：15m×12m×0.2m；8m×5m×0.2m；。合计长580米，C20砼335立方米。支砌M7.5浆砌石挡墙154立方米。浇筑排水沟400米（规格：0.4m</t>
    </r>
    <r>
      <rPr>
        <sz val="9"/>
        <rFont val="Arial"/>
        <charset val="134"/>
      </rPr>
      <t>×</t>
    </r>
    <r>
      <rPr>
        <sz val="9"/>
        <rFont val="宋体"/>
        <charset val="134"/>
      </rPr>
      <t xml:space="preserve">0.4m，沟帮宽0.2m，沟底厚0.2m），C20砼128立方米。
</t>
    </r>
  </si>
  <si>
    <t>单价：道路C20砼，520元/m³；M7.5浆砌石挡墙，280元/m³；排水沟C20砼，650元/m³。</t>
  </si>
  <si>
    <t>名称：树苴乡二街村委会阿南旧二村民小组</t>
  </si>
  <si>
    <t>阿南旧二</t>
  </si>
  <si>
    <r>
      <rPr>
        <sz val="9"/>
        <rFont val="宋体"/>
        <charset val="134"/>
      </rPr>
      <t>村内道路硬化:535m×3.5m×0.2m；停车场10m×4.5m×0.2m。合计长545米，C20砼383.5立方米。支砌M7.5浆砌石挡墙352立方米。浇筑排水沟20米（规格：0.4m</t>
    </r>
    <r>
      <rPr>
        <sz val="9"/>
        <rFont val="Arial"/>
        <charset val="134"/>
      </rPr>
      <t>×</t>
    </r>
    <r>
      <rPr>
        <sz val="9"/>
        <rFont val="宋体"/>
        <charset val="134"/>
      </rPr>
      <t xml:space="preserve">0.4m，沟帮宽0.2m，沟底厚0.2m），C20砼6.4立方米。
</t>
    </r>
  </si>
  <si>
    <t>单价：道路C20砼，520元/m³；M7.5浆砌石挡墙，280元/m³；排水沟C20砼，600元/m³。</t>
  </si>
  <si>
    <t>名称：树苴乡迤能村委会塔把箐村民小组</t>
  </si>
  <si>
    <t>塔把箐</t>
  </si>
  <si>
    <t xml:space="preserve">村内道路硬化:815m×2.5m×0.2m；21m×2m×0.2m；498m×1m×0.15m；停车场20m×20m×0.2m。合计长1354米，C20砼570.6立方米。支砌M7.5浆砌石挡墙16立方米。
</t>
  </si>
  <si>
    <t>单价：道路C20砼，520元/m³；M7.5浆砌石挡墙，280元/m³。</t>
  </si>
  <si>
    <t>名称：树苴乡迤能村委会它把上村民小组</t>
  </si>
  <si>
    <t>它把上</t>
  </si>
  <si>
    <r>
      <rPr>
        <sz val="9"/>
        <rFont val="宋体"/>
        <charset val="134"/>
      </rPr>
      <t>村内道路硬化:963m×2m×0.2m；40m×1.5m×0.15m；34m×1.2m×0.15m；停车场8m×8m×0.2m；12m×8m×0.2m；合计长1057米，C20砼432.32立方米。浇筑排水沟400米（规格：0.4m</t>
    </r>
    <r>
      <rPr>
        <sz val="9"/>
        <rFont val="Arial"/>
        <charset val="134"/>
      </rPr>
      <t>×</t>
    </r>
    <r>
      <rPr>
        <sz val="9"/>
        <rFont val="宋体"/>
        <charset val="134"/>
      </rPr>
      <t xml:space="preserve">0.4m，沟帮宽0.2m，沟底厚0.2m），C20砼128立方米。
</t>
    </r>
  </si>
  <si>
    <t>单价：道路C20砼，520元/m³；排水沟C20砼，600元/m³。</t>
  </si>
  <si>
    <t>名称：树苴乡迤能村委会它把下村民小组</t>
  </si>
  <si>
    <t>它把下</t>
  </si>
  <si>
    <r>
      <rPr>
        <sz val="9"/>
        <rFont val="宋体"/>
        <charset val="134"/>
      </rPr>
      <t>村内道路硬化:130m×2.5m×0.2m；52m×2m×0.2m；870m×1.5m×0.15m；569m×1.2m×0.15m；36m×1m×0.15m；停车场16m×11m×0.2m；25m×9m×0.2m；合计长1698米，C20砼469.57立方米。浇筑排水沟300米（规格：0.4m</t>
    </r>
    <r>
      <rPr>
        <sz val="9"/>
        <rFont val="Arial"/>
        <charset val="134"/>
      </rPr>
      <t>×</t>
    </r>
    <r>
      <rPr>
        <sz val="9"/>
        <rFont val="宋体"/>
        <charset val="134"/>
      </rPr>
      <t xml:space="preserve">0.4m，沟帮宽0.2m，沟底厚0.2m），C20砼96立方米。
</t>
    </r>
  </si>
  <si>
    <t>名称：树苴乡迤能村委会挖补地上村民小组</t>
  </si>
  <si>
    <t>挖补地上</t>
  </si>
  <si>
    <t xml:space="preserve">村内道路硬化:288m×2.5m×0.2m；909m×2m×0.2m；57m×1.5m×0.15m；401m×1m×0.15m；合计长1655米，C20砼580.58立方米。
</t>
  </si>
  <si>
    <t>单价：道路C20砼，520元/m。</t>
  </si>
  <si>
    <t>名称：树苴乡法古么村委会石坡坡村民小组</t>
  </si>
  <si>
    <t>石坡坡</t>
  </si>
  <si>
    <t xml:space="preserve">村内道路硬化：348m×3m×0.2m；589m×2.5m×0.2m；250m×1.5m×0.15m；130m×1m×0.15m；合计长1317米，C20砼579.05立方米。
</t>
  </si>
  <si>
    <t>单价：道路C20砼，520元/m³。</t>
  </si>
  <si>
    <t>名称：树苴乡法古么村委会学房村民小组</t>
  </si>
  <si>
    <t>学房</t>
  </si>
  <si>
    <t>村内道路硬化：285m×3m×0.2m；500m×2.5m×0.2m；400m×1.5m×0.15m；50m×1m×0.15m；停车场25m×9.5m×0.2m；8m×8m×0.2m；合计长1268米，C20砼578.8立方米。</t>
  </si>
  <si>
    <t>名称：树苴乡法古么村委会大水沟村民小组</t>
  </si>
  <si>
    <t>大水沟</t>
  </si>
  <si>
    <t>村内道路硬化：745m×3m×0.2m；881m×1m×0.15m；合计长1626米，C20砼579.15立方米。</t>
  </si>
  <si>
    <t>0</t>
  </si>
  <si>
    <t>名称：树苴乡法古么村委会阿底希村民小组</t>
  </si>
  <si>
    <t>阿底希</t>
  </si>
  <si>
    <t xml:space="preserve">村内道路硬化:705m×2.5m×0.2m；230m×1.5m×0.15m；732m×1.2m×0.15m；55m×1m×0.15m；停车场10m×10m×0.2m；9m×8m×0.2m；合计长1741米，C20砼578.66立方米。
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</si>
</sst>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);[Red]\(0.00\)"/>
    <numFmt numFmtId="177" formatCode="0_ "/>
    <numFmt numFmtId="178" formatCode="0_);[Red]\(0\)"/>
    <numFmt numFmtId="179" formatCode="0.00_ "/>
    <numFmt numFmtId="180" formatCode="0.0_);[Red]\(0.0\)"/>
  </numFmts>
  <fonts count="30">
    <font>
      <sz val="12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6"/>
      <name val="方正小标宋简体"/>
      <charset val="134"/>
    </font>
    <font>
      <sz val="9"/>
      <name val="宋体"/>
      <charset val="134"/>
    </font>
    <font>
      <b/>
      <sz val="9"/>
      <name val="宋体"/>
      <charset val="134"/>
    </font>
    <font>
      <sz val="10"/>
      <name val="宋体"/>
      <charset val="134"/>
      <scheme val="major"/>
    </font>
    <font>
      <sz val="10"/>
      <name val="宋体"/>
      <charset val="134"/>
    </font>
    <font>
      <sz val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9"/>
      <name val="Arial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4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2" fillId="8" borderId="10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6" borderId="9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8" fillId="19" borderId="16" applyNumberFormat="0" applyAlignment="0" applyProtection="0">
      <alignment vertical="center"/>
    </xf>
    <xf numFmtId="0" fontId="21" fillId="19" borderId="10" applyNumberFormat="0" applyAlignment="0" applyProtection="0">
      <alignment vertical="center"/>
    </xf>
    <xf numFmtId="0" fontId="24" fillId="21" borderId="12" applyNumberFormat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36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12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2" fillId="0" borderId="0" xfId="0" applyFont="1" applyFill="1">
      <alignment vertical="center"/>
    </xf>
    <xf numFmtId="0" fontId="1" fillId="0" borderId="0" xfId="0" applyFont="1">
      <alignment vertical="center"/>
    </xf>
    <xf numFmtId="177" fontId="0" fillId="0" borderId="0" xfId="0" applyNumberFormat="1">
      <alignment vertical="center"/>
    </xf>
    <xf numFmtId="0" fontId="0" fillId="0" borderId="0" xfId="0" applyFill="1" applyBorder="1" applyAlignment="1">
      <alignment vertical="center"/>
    </xf>
    <xf numFmtId="0" fontId="3" fillId="0" borderId="0" xfId="52" applyFont="1" applyFill="1" applyBorder="1" applyAlignment="1" applyProtection="1">
      <alignment horizontal="center" vertical="top"/>
      <protection locked="0"/>
    </xf>
    <xf numFmtId="0" fontId="4" fillId="0" borderId="1" xfId="52" applyFont="1" applyBorder="1" applyAlignment="1" applyProtection="1">
      <alignment horizontal="left" vertical="center"/>
    </xf>
    <xf numFmtId="0" fontId="0" fillId="0" borderId="0" xfId="52" applyFont="1" applyBorder="1" applyAlignment="1" applyProtection="1">
      <alignment vertical="center"/>
      <protection locked="0"/>
    </xf>
    <xf numFmtId="0" fontId="0" fillId="0" borderId="1" xfId="52" applyFont="1" applyBorder="1" applyAlignment="1" applyProtection="1">
      <alignment horizontal="center" vertical="center"/>
      <protection locked="0"/>
    </xf>
    <xf numFmtId="0" fontId="4" fillId="0" borderId="2" xfId="52" applyFont="1" applyBorder="1" applyAlignment="1" applyProtection="1">
      <alignment horizontal="center" vertical="center" wrapText="1" shrinkToFit="1"/>
    </xf>
    <xf numFmtId="0" fontId="4" fillId="0" borderId="2" xfId="52" applyFont="1" applyBorder="1" applyAlignment="1" applyProtection="1">
      <alignment horizontal="center" vertical="center" wrapText="1"/>
    </xf>
    <xf numFmtId="0" fontId="4" fillId="0" borderId="2" xfId="51" applyFont="1" applyBorder="1" applyAlignment="1">
      <alignment horizontal="center" vertical="center" wrapText="1"/>
    </xf>
    <xf numFmtId="0" fontId="4" fillId="0" borderId="3" xfId="51" applyFont="1" applyBorder="1" applyAlignment="1" applyProtection="1">
      <alignment horizontal="center" vertical="center" wrapText="1"/>
    </xf>
    <xf numFmtId="0" fontId="4" fillId="0" borderId="4" xfId="51" applyFont="1" applyBorder="1" applyAlignment="1">
      <alignment horizontal="center" vertical="center" wrapText="1"/>
    </xf>
    <xf numFmtId="0" fontId="4" fillId="0" borderId="2" xfId="52" applyFont="1" applyBorder="1" applyAlignment="1" applyProtection="1">
      <alignment horizontal="center" vertical="center" wrapText="1"/>
      <protection hidden="1"/>
    </xf>
    <xf numFmtId="0" fontId="5" fillId="0" borderId="3" xfId="52" applyFont="1" applyBorder="1" applyAlignment="1" applyProtection="1">
      <alignment horizontal="center" vertical="center" shrinkToFit="1"/>
    </xf>
    <xf numFmtId="0" fontId="5" fillId="0" borderId="5" xfId="52" applyFont="1" applyBorder="1" applyAlignment="1" applyProtection="1">
      <alignment horizontal="center" vertical="center" shrinkToFit="1"/>
    </xf>
    <xf numFmtId="0" fontId="4" fillId="0" borderId="2" xfId="51" applyFont="1" applyBorder="1" applyAlignment="1">
      <alignment vertical="center" wrapText="1"/>
    </xf>
    <xf numFmtId="176" fontId="5" fillId="0" borderId="2" xfId="39" applyNumberFormat="1" applyFont="1" applyBorder="1" applyAlignment="1">
      <alignment horizontal="center" vertical="center"/>
    </xf>
    <xf numFmtId="0" fontId="5" fillId="0" borderId="2" xfId="52" applyFont="1" applyBorder="1" applyAlignment="1" applyProtection="1">
      <alignment horizontal="center" vertical="center" shrinkToFit="1"/>
    </xf>
    <xf numFmtId="0" fontId="4" fillId="0" borderId="2" xfId="52" applyFont="1" applyBorder="1" applyAlignment="1" applyProtection="1">
      <alignment horizontal="center" vertical="center" shrinkToFit="1"/>
    </xf>
    <xf numFmtId="176" fontId="4" fillId="0" borderId="2" xfId="39" applyNumberFormat="1" applyFont="1" applyBorder="1" applyAlignment="1">
      <alignment horizontal="center" vertical="center"/>
    </xf>
    <xf numFmtId="176" fontId="4" fillId="0" borderId="2" xfId="51" applyNumberFormat="1" applyFont="1" applyBorder="1" applyAlignment="1">
      <alignment horizontal="center" vertical="center" wrapText="1"/>
    </xf>
    <xf numFmtId="0" fontId="4" fillId="0" borderId="2" xfId="51" applyFont="1" applyBorder="1" applyAlignment="1">
      <alignment horizontal="left" vertical="center" wrapText="1"/>
    </xf>
    <xf numFmtId="176" fontId="4" fillId="0" borderId="2" xfId="53" applyNumberFormat="1" applyFont="1" applyFill="1" applyBorder="1" applyAlignment="1" applyProtection="1">
      <alignment horizontal="center" vertical="center" wrapText="1" shrinkToFit="1"/>
      <protection hidden="1"/>
    </xf>
    <xf numFmtId="176" fontId="4" fillId="0" borderId="2" xfId="39" applyNumberFormat="1" applyFont="1" applyFill="1" applyBorder="1" applyAlignment="1" applyProtection="1">
      <alignment horizontal="center" vertical="center" wrapText="1" shrinkToFit="1"/>
      <protection hidden="1"/>
    </xf>
    <xf numFmtId="0" fontId="4" fillId="0" borderId="2" xfId="51" applyFont="1" applyBorder="1" applyAlignment="1">
      <alignment horizontal="center" vertical="center"/>
    </xf>
    <xf numFmtId="0" fontId="4" fillId="0" borderId="2" xfId="51" applyFont="1" applyBorder="1" applyAlignment="1">
      <alignment horizontal="left" vertical="center"/>
    </xf>
    <xf numFmtId="176" fontId="4" fillId="0" borderId="2" xfId="51" applyNumberFormat="1" applyFont="1" applyBorder="1" applyAlignment="1">
      <alignment horizontal="center" vertical="center"/>
    </xf>
    <xf numFmtId="0" fontId="4" fillId="0" borderId="2" xfId="52" applyFont="1" applyBorder="1" applyAlignment="1" applyProtection="1">
      <alignment horizontal="center" vertical="center" shrinkToFit="1"/>
      <protection locked="0"/>
    </xf>
    <xf numFmtId="0" fontId="4" fillId="0" borderId="3" xfId="52" applyFont="1" applyBorder="1" applyAlignment="1" applyProtection="1">
      <alignment horizontal="left" vertical="center" wrapText="1"/>
      <protection locked="0"/>
    </xf>
    <xf numFmtId="0" fontId="5" fillId="0" borderId="2" xfId="52" applyFont="1" applyFill="1" applyBorder="1" applyAlignment="1" applyProtection="1">
      <alignment horizontal="center" vertical="center" shrinkToFit="1"/>
    </xf>
    <xf numFmtId="0" fontId="5" fillId="0" borderId="2" xfId="52" applyFont="1" applyFill="1" applyBorder="1" applyAlignment="1" applyProtection="1">
      <alignment horizontal="center" vertical="center" shrinkToFit="1"/>
      <protection locked="0"/>
    </xf>
    <xf numFmtId="0" fontId="5" fillId="0" borderId="2" xfId="52" applyFont="1" applyFill="1" applyBorder="1" applyAlignment="1" applyProtection="1">
      <alignment horizontal="left" vertical="center" wrapText="1"/>
      <protection locked="0"/>
    </xf>
    <xf numFmtId="176" fontId="5" fillId="0" borderId="2" xfId="39" applyNumberFormat="1" applyFont="1" applyFill="1" applyBorder="1" applyAlignment="1">
      <alignment horizontal="center" vertical="center"/>
    </xf>
    <xf numFmtId="0" fontId="4" fillId="0" borderId="2" xfId="52" applyFont="1" applyFill="1" applyBorder="1" applyAlignment="1" applyProtection="1">
      <alignment horizontal="center" vertical="center" shrinkToFit="1"/>
    </xf>
    <xf numFmtId="0" fontId="4" fillId="0" borderId="2" xfId="51" applyFont="1" applyFill="1" applyBorder="1" applyAlignment="1">
      <alignment horizontal="center" vertical="center" wrapText="1"/>
    </xf>
    <xf numFmtId="0" fontId="4" fillId="0" borderId="2" xfId="52" applyFont="1" applyFill="1" applyBorder="1" applyAlignment="1" applyProtection="1">
      <alignment horizontal="center" vertical="center" shrinkToFit="1"/>
      <protection locked="0"/>
    </xf>
    <xf numFmtId="0" fontId="4" fillId="0" borderId="2" xfId="52" applyFont="1" applyFill="1" applyBorder="1" applyAlignment="1" applyProtection="1">
      <alignment horizontal="left" vertical="center" wrapText="1"/>
      <protection locked="0"/>
    </xf>
    <xf numFmtId="176" fontId="4" fillId="0" borderId="2" xfId="39" applyNumberFormat="1" applyFont="1" applyFill="1" applyBorder="1" applyAlignment="1">
      <alignment horizontal="center" vertical="center"/>
    </xf>
    <xf numFmtId="0" fontId="2" fillId="0" borderId="2" xfId="52" applyFont="1" applyFill="1" applyBorder="1" applyAlignment="1" applyProtection="1">
      <alignment horizontal="center" vertical="center" shrinkToFit="1"/>
    </xf>
    <xf numFmtId="0" fontId="6" fillId="0" borderId="0" xfId="0" applyFont="1" applyFill="1" applyAlignment="1">
      <alignment horizontal="center" vertical="center"/>
    </xf>
    <xf numFmtId="0" fontId="4" fillId="0" borderId="3" xfId="52" applyFont="1" applyFill="1" applyBorder="1" applyAlignment="1" applyProtection="1">
      <alignment horizontal="left" vertical="center" wrapText="1"/>
      <protection locked="0"/>
    </xf>
    <xf numFmtId="176" fontId="5" fillId="0" borderId="2" xfId="51" applyNumberFormat="1" applyFont="1" applyBorder="1" applyAlignment="1">
      <alignment horizontal="center" vertical="center" wrapText="1"/>
    </xf>
    <xf numFmtId="0" fontId="4" fillId="0" borderId="3" xfId="51" applyFont="1" applyBorder="1" applyAlignment="1">
      <alignment vertical="center" wrapText="1"/>
    </xf>
    <xf numFmtId="0" fontId="4" fillId="0" borderId="2" xfId="51" applyFont="1" applyBorder="1">
      <alignment vertical="center"/>
    </xf>
    <xf numFmtId="176" fontId="5" fillId="0" borderId="2" xfId="53" applyNumberFormat="1" applyFont="1" applyFill="1" applyBorder="1" applyAlignment="1" applyProtection="1">
      <alignment horizontal="center" vertical="center" wrapText="1" shrinkToFit="1"/>
      <protection hidden="1"/>
    </xf>
    <xf numFmtId="0" fontId="5" fillId="0" borderId="2" xfId="52" applyFont="1" applyBorder="1" applyAlignment="1" applyProtection="1">
      <alignment horizontal="center" vertical="center" shrinkToFit="1"/>
      <protection locked="0"/>
    </xf>
    <xf numFmtId="0" fontId="5" fillId="0" borderId="3" xfId="52" applyFont="1" applyBorder="1" applyAlignment="1" applyProtection="1">
      <alignment horizontal="left" vertical="center" wrapText="1"/>
      <protection locked="0"/>
    </xf>
    <xf numFmtId="177" fontId="3" fillId="0" borderId="0" xfId="52" applyNumberFormat="1" applyFont="1" applyFill="1" applyBorder="1" applyAlignment="1" applyProtection="1">
      <alignment horizontal="center" vertical="top"/>
      <protection locked="0"/>
    </xf>
    <xf numFmtId="177" fontId="7" fillId="0" borderId="1" xfId="52" applyNumberFormat="1" applyFont="1" applyBorder="1" applyAlignment="1" applyProtection="1">
      <alignment horizontal="center" vertical="center"/>
    </xf>
    <xf numFmtId="0" fontId="7" fillId="0" borderId="1" xfId="52" applyFont="1" applyBorder="1" applyAlignment="1" applyProtection="1">
      <alignment horizontal="center" vertical="center"/>
    </xf>
    <xf numFmtId="0" fontId="4" fillId="0" borderId="5" xfId="51" applyFont="1" applyBorder="1" applyAlignment="1">
      <alignment horizontal="center" vertical="center" wrapText="1"/>
    </xf>
    <xf numFmtId="177" fontId="4" fillId="0" borderId="2" xfId="52" applyNumberFormat="1" applyFont="1" applyBorder="1" applyAlignment="1" applyProtection="1">
      <alignment horizontal="center" vertical="center" wrapText="1"/>
      <protection hidden="1"/>
    </xf>
    <xf numFmtId="0" fontId="4" fillId="0" borderId="6" xfId="52" applyFont="1" applyBorder="1" applyAlignment="1" applyProtection="1">
      <alignment horizontal="center" vertical="center" wrapText="1"/>
      <protection hidden="1"/>
    </xf>
    <xf numFmtId="0" fontId="4" fillId="0" borderId="2" xfId="52" applyFont="1" applyFill="1" applyBorder="1" applyAlignment="1" applyProtection="1">
      <alignment horizontal="center" vertical="center" wrapText="1"/>
      <protection hidden="1"/>
    </xf>
    <xf numFmtId="0" fontId="4" fillId="0" borderId="7" xfId="52" applyFont="1" applyBorder="1" applyAlignment="1" applyProtection="1">
      <alignment horizontal="center" vertical="center" wrapText="1"/>
      <protection hidden="1"/>
    </xf>
    <xf numFmtId="177" fontId="5" fillId="0" borderId="2" xfId="51" applyNumberFormat="1" applyFont="1" applyBorder="1" applyAlignment="1">
      <alignment horizontal="center" vertical="center" wrapText="1"/>
    </xf>
    <xf numFmtId="178" fontId="5" fillId="0" borderId="2" xfId="51" applyNumberFormat="1" applyFont="1" applyBorder="1" applyAlignment="1">
      <alignment horizontal="center" vertical="center" wrapText="1"/>
    </xf>
    <xf numFmtId="177" fontId="5" fillId="2" borderId="2" xfId="52" applyNumberFormat="1" applyFont="1" applyFill="1" applyBorder="1" applyAlignment="1" applyProtection="1">
      <alignment horizontal="center" vertical="center" shrinkToFit="1"/>
      <protection locked="0"/>
    </xf>
    <xf numFmtId="178" fontId="4" fillId="2" borderId="2" xfId="52" applyNumberFormat="1" applyFont="1" applyFill="1" applyBorder="1" applyAlignment="1" applyProtection="1">
      <alignment horizontal="center" vertical="center" shrinkToFit="1"/>
      <protection locked="0"/>
    </xf>
    <xf numFmtId="178" fontId="4" fillId="0" borderId="2" xfId="51" applyNumberFormat="1" applyFont="1" applyBorder="1" applyAlignment="1">
      <alignment horizontal="center" vertical="center"/>
    </xf>
    <xf numFmtId="177" fontId="4" fillId="0" borderId="2" xfId="51" applyNumberFormat="1" applyFont="1" applyBorder="1" applyAlignment="1">
      <alignment horizontal="center" vertical="center" wrapText="1"/>
    </xf>
    <xf numFmtId="178" fontId="4" fillId="0" borderId="2" xfId="51" applyNumberFormat="1" applyFont="1" applyBorder="1" applyAlignment="1">
      <alignment horizontal="center" vertical="center" wrapText="1"/>
    </xf>
    <xf numFmtId="176" fontId="4" fillId="0" borderId="2" xfId="52" applyNumberFormat="1" applyFont="1" applyFill="1" applyBorder="1" applyAlignment="1" applyProtection="1">
      <alignment horizontal="center" vertical="center" wrapText="1" shrinkToFit="1"/>
      <protection hidden="1"/>
    </xf>
    <xf numFmtId="177" fontId="4" fillId="2" borderId="2" xfId="52" applyNumberFormat="1" applyFont="1" applyFill="1" applyBorder="1" applyAlignment="1" applyProtection="1">
      <alignment horizontal="center" vertical="center" shrinkToFit="1"/>
      <protection locked="0"/>
    </xf>
    <xf numFmtId="177" fontId="5" fillId="0" borderId="2" xfId="39" applyNumberFormat="1" applyFont="1" applyFill="1" applyBorder="1" applyAlignment="1">
      <alignment horizontal="center" vertical="center"/>
    </xf>
    <xf numFmtId="178" fontId="5" fillId="0" borderId="2" xfId="52" applyNumberFormat="1" applyFont="1" applyFill="1" applyBorder="1" applyAlignment="1" applyProtection="1">
      <alignment horizontal="center" vertical="center" shrinkToFit="1"/>
      <protection locked="0"/>
    </xf>
    <xf numFmtId="178" fontId="5" fillId="0" borderId="2" xfId="51" applyNumberFormat="1" applyFont="1" applyFill="1" applyBorder="1" applyAlignment="1">
      <alignment horizontal="center" vertical="center"/>
    </xf>
    <xf numFmtId="177" fontId="4" fillId="0" borderId="2" xfId="52" applyNumberFormat="1" applyFont="1" applyFill="1" applyBorder="1" applyAlignment="1" applyProtection="1">
      <alignment horizontal="center" vertical="center" shrinkToFit="1"/>
      <protection locked="0"/>
    </xf>
    <xf numFmtId="178" fontId="2" fillId="0" borderId="2" xfId="52" applyNumberFormat="1" applyFont="1" applyFill="1" applyBorder="1" applyAlignment="1" applyProtection="1">
      <alignment horizontal="center" vertical="center" shrinkToFit="1"/>
      <protection locked="0"/>
    </xf>
    <xf numFmtId="178" fontId="2" fillId="0" borderId="2" xfId="51" applyNumberFormat="1" applyFont="1" applyFill="1" applyBorder="1" applyAlignment="1">
      <alignment horizontal="center" vertical="center"/>
    </xf>
    <xf numFmtId="178" fontId="4" fillId="0" borderId="2" xfId="52" applyNumberFormat="1" applyFont="1" applyFill="1" applyBorder="1" applyAlignment="1" applyProtection="1">
      <alignment horizontal="center" vertical="center" shrinkToFit="1"/>
      <protection locked="0"/>
    </xf>
    <xf numFmtId="178" fontId="4" fillId="0" borderId="2" xfId="51" applyNumberFormat="1" applyFont="1" applyFill="1" applyBorder="1" applyAlignment="1">
      <alignment horizontal="center" vertical="center"/>
    </xf>
    <xf numFmtId="176" fontId="4" fillId="0" borderId="0" xfId="52" applyNumberFormat="1" applyFont="1" applyFill="1" applyBorder="1" applyAlignment="1" applyProtection="1">
      <alignment horizontal="center" vertical="center" wrapText="1" shrinkToFit="1"/>
      <protection hidden="1"/>
    </xf>
    <xf numFmtId="176" fontId="4" fillId="0" borderId="0" xfId="51" applyNumberFormat="1" applyFont="1" applyAlignment="1">
      <alignment horizontal="center" vertical="center"/>
    </xf>
    <xf numFmtId="178" fontId="5" fillId="2" borderId="2" xfId="52" applyNumberFormat="1" applyFont="1" applyFill="1" applyBorder="1" applyAlignment="1" applyProtection="1">
      <alignment horizontal="center" vertical="center" shrinkToFit="1"/>
      <protection locked="0"/>
    </xf>
    <xf numFmtId="178" fontId="5" fillId="0" borderId="2" xfId="51" applyNumberFormat="1" applyFont="1" applyBorder="1" applyAlignment="1">
      <alignment horizontal="center" vertical="center"/>
    </xf>
    <xf numFmtId="0" fontId="4" fillId="0" borderId="0" xfId="52" applyFont="1" applyFill="1" applyBorder="1" applyAlignment="1" applyProtection="1">
      <alignment horizontal="center" vertical="center" wrapText="1"/>
      <protection hidden="1"/>
    </xf>
    <xf numFmtId="178" fontId="5" fillId="3" borderId="6" xfId="51" applyNumberFormat="1" applyFont="1" applyFill="1" applyBorder="1" applyAlignment="1">
      <alignment horizontal="center" vertical="center" wrapText="1"/>
    </xf>
    <xf numFmtId="178" fontId="5" fillId="3" borderId="2" xfId="51" applyNumberFormat="1" applyFont="1" applyFill="1" applyBorder="1" applyAlignment="1">
      <alignment horizontal="center" vertical="center" wrapText="1"/>
    </xf>
    <xf numFmtId="178" fontId="5" fillId="0" borderId="2" xfId="51" applyNumberFormat="1" applyFont="1" applyFill="1" applyBorder="1" applyAlignment="1">
      <alignment horizontal="center" vertical="center" wrapText="1"/>
    </xf>
    <xf numFmtId="178" fontId="5" fillId="3" borderId="8" xfId="51" applyNumberFormat="1" applyFont="1" applyFill="1" applyBorder="1" applyAlignment="1">
      <alignment horizontal="center" vertical="center" wrapText="1"/>
    </xf>
    <xf numFmtId="178" fontId="5" fillId="3" borderId="7" xfId="51" applyNumberFormat="1" applyFont="1" applyFill="1" applyBorder="1" applyAlignment="1">
      <alignment horizontal="center" vertical="center" wrapText="1"/>
    </xf>
    <xf numFmtId="176" fontId="4" fillId="0" borderId="0" xfId="51" applyNumberFormat="1" applyFont="1" applyFill="1" applyBorder="1" applyAlignment="1">
      <alignment horizontal="center" vertical="center" wrapText="1"/>
    </xf>
    <xf numFmtId="180" fontId="4" fillId="0" borderId="0" xfId="51" applyNumberFormat="1" applyFont="1" applyFill="1" applyBorder="1" applyAlignment="1">
      <alignment horizontal="center" vertical="center" wrapText="1"/>
    </xf>
    <xf numFmtId="178" fontId="4" fillId="0" borderId="0" xfId="51" applyNumberFormat="1" applyFont="1" applyFill="1" applyBorder="1" applyAlignment="1">
      <alignment horizontal="center" vertical="center" wrapText="1"/>
    </xf>
    <xf numFmtId="179" fontId="4" fillId="0" borderId="0" xfId="51" applyNumberFormat="1" applyFont="1" applyFill="1" applyBorder="1" applyAlignment="1">
      <alignment horizontal="center" vertical="center" wrapText="1"/>
    </xf>
    <xf numFmtId="49" fontId="7" fillId="2" borderId="2" xfId="50" applyNumberFormat="1" applyFont="1" applyFill="1" applyBorder="1" applyAlignment="1">
      <alignment vertical="center" wrapText="1"/>
    </xf>
    <xf numFmtId="49" fontId="7" fillId="2" borderId="2" xfId="50" applyNumberFormat="1" applyFont="1" applyFill="1" applyBorder="1" applyAlignment="1">
      <alignment horizontal="center" vertical="center" wrapText="1"/>
    </xf>
    <xf numFmtId="178" fontId="4" fillId="0" borderId="0" xfId="51" applyNumberFormat="1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vertical="center" wrapText="1"/>
    </xf>
    <xf numFmtId="179" fontId="2" fillId="5" borderId="2" xfId="51" applyNumberFormat="1" applyFont="1" applyFill="1" applyBorder="1" applyAlignment="1">
      <alignment horizontal="center" vertical="center"/>
    </xf>
    <xf numFmtId="178" fontId="2" fillId="0" borderId="0" xfId="51" applyNumberFormat="1" applyFont="1" applyFill="1" applyBorder="1" applyAlignment="1">
      <alignment horizontal="center" vertical="center"/>
    </xf>
    <xf numFmtId="178" fontId="5" fillId="0" borderId="0" xfId="51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9" fontId="4" fillId="0" borderId="0" xfId="0" applyNumberFormat="1" applyFont="1">
      <alignment vertical="center"/>
    </xf>
    <xf numFmtId="176" fontId="5" fillId="0" borderId="2" xfId="51" applyNumberFormat="1" applyFont="1" applyBorder="1" applyAlignment="1">
      <alignment horizontal="center" vertical="center"/>
    </xf>
    <xf numFmtId="0" fontId="5" fillId="0" borderId="3" xfId="52" applyFont="1" applyFill="1" applyBorder="1" applyAlignment="1" applyProtection="1">
      <alignment horizontal="left" vertical="center" wrapText="1"/>
      <protection locked="0"/>
    </xf>
    <xf numFmtId="0" fontId="2" fillId="0" borderId="2" xfId="51" applyFont="1" applyFill="1" applyBorder="1" applyAlignment="1">
      <alignment horizontal="center" vertical="center" wrapText="1"/>
    </xf>
    <xf numFmtId="0" fontId="2" fillId="0" borderId="2" xfId="52" applyFont="1" applyFill="1" applyBorder="1" applyAlignment="1" applyProtection="1">
      <alignment horizontal="center" vertical="center" shrinkToFit="1"/>
      <protection locked="0"/>
    </xf>
    <xf numFmtId="0" fontId="2" fillId="0" borderId="3" xfId="52" applyFont="1" applyFill="1" applyBorder="1" applyAlignment="1" applyProtection="1">
      <alignment horizontal="left" vertical="center" wrapText="1"/>
      <protection locked="0"/>
    </xf>
    <xf numFmtId="176" fontId="2" fillId="0" borderId="2" xfId="39" applyNumberFormat="1" applyFont="1" applyFill="1" applyBorder="1" applyAlignment="1">
      <alignment horizontal="center" vertical="center"/>
    </xf>
    <xf numFmtId="176" fontId="2" fillId="0" borderId="2" xfId="53" applyNumberFormat="1" applyFont="1" applyFill="1" applyBorder="1" applyAlignment="1" applyProtection="1">
      <alignment horizontal="center" vertical="center" wrapText="1" shrinkToFit="1"/>
      <protection hidden="1"/>
    </xf>
    <xf numFmtId="177" fontId="5" fillId="0" borderId="2" xfId="52" applyNumberFormat="1" applyFont="1" applyFill="1" applyBorder="1" applyAlignment="1" applyProtection="1">
      <alignment horizontal="center" vertical="center" shrinkToFit="1"/>
      <protection locked="0"/>
    </xf>
    <xf numFmtId="177" fontId="2" fillId="0" borderId="2" xfId="52" applyNumberFormat="1" applyFont="1" applyFill="1" applyBorder="1" applyAlignment="1" applyProtection="1">
      <alignment horizontal="center" vertical="center" shrinkToFit="1"/>
      <protection locked="0"/>
    </xf>
    <xf numFmtId="179" fontId="2" fillId="0" borderId="0" xfId="51" applyNumberFormat="1" applyFont="1" applyFill="1" applyBorder="1" applyAlignment="1">
      <alignment horizontal="center" vertical="center"/>
    </xf>
    <xf numFmtId="49" fontId="4" fillId="0" borderId="0" xfId="51" applyNumberFormat="1" applyFont="1" applyFill="1" applyBorder="1" applyAlignment="1">
      <alignment horizontal="center" vertical="center"/>
    </xf>
    <xf numFmtId="179" fontId="5" fillId="0" borderId="2" xfId="51" applyNumberFormat="1" applyFont="1" applyBorder="1" applyAlignment="1">
      <alignment horizontal="center" vertical="center" wrapText="1"/>
    </xf>
    <xf numFmtId="0" fontId="5" fillId="0" borderId="2" xfId="51" applyNumberFormat="1" applyFont="1" applyBorder="1" applyAlignment="1">
      <alignment horizontal="center" vertical="center" wrapText="1"/>
    </xf>
    <xf numFmtId="0" fontId="4" fillId="0" borderId="2" xfId="51" applyFont="1" applyBorder="1" applyAlignment="1">
      <alignment vertical="top" wrapText="1"/>
    </xf>
    <xf numFmtId="0" fontId="8" fillId="0" borderId="2" xfId="51" applyFont="1" applyBorder="1" applyAlignment="1">
      <alignment horizontal="left" vertical="center" wrapText="1"/>
    </xf>
    <xf numFmtId="176" fontId="4" fillId="0" borderId="2" xfId="51" applyNumberFormat="1" applyFont="1" applyFill="1" applyBorder="1" applyAlignment="1">
      <alignment horizontal="center" vertical="center" wrapText="1"/>
    </xf>
    <xf numFmtId="0" fontId="4" fillId="0" borderId="2" xfId="52" applyFont="1" applyBorder="1" applyAlignment="1" applyProtection="1">
      <alignment horizontal="left" vertical="center" wrapText="1"/>
      <protection locked="0"/>
    </xf>
    <xf numFmtId="176" fontId="5" fillId="0" borderId="2" xfId="51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5" fillId="0" borderId="2" xfId="52" applyFont="1" applyBorder="1" applyAlignment="1" applyProtection="1">
      <alignment horizontal="left" vertical="center" wrapText="1"/>
      <protection locked="0"/>
    </xf>
    <xf numFmtId="177" fontId="5" fillId="0" borderId="2" xfId="51" applyNumberFormat="1" applyFont="1" applyFill="1" applyBorder="1" applyAlignment="1">
      <alignment horizontal="center" vertical="center" wrapText="1"/>
    </xf>
    <xf numFmtId="177" fontId="5" fillId="0" borderId="2" xfId="39" applyNumberFormat="1" applyFont="1" applyBorder="1" applyAlignment="1">
      <alignment horizontal="center" vertical="center"/>
    </xf>
    <xf numFmtId="177" fontId="4" fillId="0" borderId="2" xfId="39" applyNumberFormat="1" applyFont="1" applyBorder="1" applyAlignment="1">
      <alignment horizontal="center" vertical="center"/>
    </xf>
    <xf numFmtId="177" fontId="4" fillId="0" borderId="2" xfId="51" applyNumberFormat="1" applyFont="1" applyFill="1" applyBorder="1" applyAlignment="1">
      <alignment horizontal="center" vertical="center" wrapText="1"/>
    </xf>
    <xf numFmtId="178" fontId="4" fillId="0" borderId="2" xfId="51" applyNumberFormat="1" applyFont="1" applyFill="1" applyBorder="1" applyAlignment="1">
      <alignment horizontal="center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千位分隔[0] 2" xfId="39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_楚雄州2006年度第一批扶贫重点村项目投资计划表(6个村)" xfId="52"/>
    <cellStyle name="千位分隔 2" xfId="53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0000"/>
    <pageSetUpPr autoPageBreaks="0"/>
  </sheetPr>
  <dimension ref="A1:AE54"/>
  <sheetViews>
    <sheetView showZeros="0" tabSelected="1" workbookViewId="0">
      <selection activeCell="J29" sqref="J29"/>
    </sheetView>
  </sheetViews>
  <sheetFormatPr defaultColWidth="9" defaultRowHeight="15.6"/>
  <cols>
    <col min="1" max="1" width="4.625" customWidth="1"/>
    <col min="2" max="2" width="12.625" customWidth="1"/>
    <col min="3" max="3" width="5.25" customWidth="1"/>
    <col min="4" max="4" width="6.375" customWidth="1"/>
    <col min="5" max="5" width="33.6" customWidth="1"/>
    <col min="6" max="6" width="8.25" customWidth="1"/>
    <col min="7" max="7" width="6.375" customWidth="1"/>
    <col min="8" max="8" width="6.75" customWidth="1"/>
    <col min="9" max="9" width="5.9" customWidth="1"/>
    <col min="10" max="10" width="6.7" customWidth="1"/>
    <col min="11" max="12" width="5.625" style="5" customWidth="1"/>
    <col min="13" max="16" width="5.625" customWidth="1"/>
    <col min="17" max="17" width="6.125" style="6" customWidth="1"/>
    <col min="18" max="18" width="11.2" style="6" customWidth="1"/>
    <col min="19" max="19" width="7.5" style="6" customWidth="1"/>
    <col min="20" max="20" width="11.2" style="6" customWidth="1"/>
    <col min="21" max="21" width="6.125" style="6" customWidth="1"/>
    <col min="22" max="22" width="11.2" style="6" customWidth="1"/>
    <col min="23" max="26" width="9.125" style="6" customWidth="1"/>
    <col min="27" max="31" width="9.125" customWidth="1"/>
  </cols>
  <sheetData>
    <row r="1" ht="20.1" customHeight="1" spans="1:26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51"/>
      <c r="L1" s="51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12" customHeight="1" spans="1:16">
      <c r="A2" s="8" t="s">
        <v>1</v>
      </c>
      <c r="B2" s="8"/>
      <c r="C2" s="8"/>
      <c r="D2" s="8"/>
      <c r="E2" s="8"/>
      <c r="F2" s="9"/>
      <c r="G2" s="9"/>
      <c r="H2" s="10"/>
      <c r="I2" s="10"/>
      <c r="J2" s="10"/>
      <c r="K2" s="52" t="s">
        <v>2</v>
      </c>
      <c r="L2" s="52"/>
      <c r="M2" s="53"/>
      <c r="N2" s="53"/>
      <c r="O2" s="53"/>
      <c r="P2" s="53"/>
    </row>
    <row r="3" ht="18" customHeight="1" spans="1:26">
      <c r="A3" s="11" t="s">
        <v>3</v>
      </c>
      <c r="B3" s="11" t="s">
        <v>4</v>
      </c>
      <c r="C3" s="12" t="s">
        <v>5</v>
      </c>
      <c r="D3" s="12" t="s">
        <v>6</v>
      </c>
      <c r="E3" s="12" t="s">
        <v>7</v>
      </c>
      <c r="F3" s="13" t="s">
        <v>8</v>
      </c>
      <c r="G3" s="14" t="s">
        <v>9</v>
      </c>
      <c r="H3" s="15"/>
      <c r="I3" s="15"/>
      <c r="J3" s="54"/>
      <c r="K3" s="55" t="s">
        <v>10</v>
      </c>
      <c r="L3" s="55" t="s">
        <v>11</v>
      </c>
      <c r="M3" s="56" t="s">
        <v>12</v>
      </c>
      <c r="N3" s="16" t="s">
        <v>13</v>
      </c>
      <c r="O3" s="16" t="s">
        <v>14</v>
      </c>
      <c r="P3" s="16" t="s">
        <v>15</v>
      </c>
      <c r="Q3" s="80"/>
      <c r="R3" s="80"/>
      <c r="S3" s="80"/>
      <c r="T3" s="80"/>
      <c r="U3" s="80"/>
      <c r="V3" s="80"/>
      <c r="W3" s="80"/>
      <c r="X3" s="80"/>
      <c r="Y3" s="80"/>
      <c r="Z3" s="80"/>
    </row>
    <row r="4" ht="36" customHeight="1" spans="1:26">
      <c r="A4" s="11"/>
      <c r="B4" s="11"/>
      <c r="C4" s="12"/>
      <c r="D4" s="12"/>
      <c r="E4" s="12"/>
      <c r="F4" s="13"/>
      <c r="G4" s="13" t="s">
        <v>16</v>
      </c>
      <c r="H4" s="16" t="s">
        <v>17</v>
      </c>
      <c r="I4" s="57" t="s">
        <v>18</v>
      </c>
      <c r="J4" s="57" t="s">
        <v>19</v>
      </c>
      <c r="K4" s="55"/>
      <c r="L4" s="55"/>
      <c r="M4" s="58"/>
      <c r="N4" s="16"/>
      <c r="O4" s="16"/>
      <c r="P4" s="16"/>
      <c r="Q4" s="80"/>
      <c r="R4" s="80"/>
      <c r="S4" s="80"/>
      <c r="T4" s="80"/>
      <c r="U4" s="80"/>
      <c r="V4" s="80"/>
      <c r="W4" s="80"/>
      <c r="X4" s="80"/>
      <c r="Y4" s="80"/>
      <c r="Z4" s="80"/>
    </row>
    <row r="5" ht="9.95" customHeight="1" spans="1:31">
      <c r="A5" s="21" t="s">
        <v>20</v>
      </c>
      <c r="B5" s="21"/>
      <c r="C5" s="19"/>
      <c r="D5" s="19"/>
      <c r="E5" s="19"/>
      <c r="F5" s="20">
        <f t="shared" ref="F5:J5" si="0">SUM(F6,F19,F23,F29,F33,F38)</f>
        <v>526.3</v>
      </c>
      <c r="G5" s="20">
        <f t="shared" si="0"/>
        <v>0</v>
      </c>
      <c r="H5" s="20">
        <f t="shared" si="0"/>
        <v>300</v>
      </c>
      <c r="I5" s="20">
        <f t="shared" si="0"/>
        <v>46</v>
      </c>
      <c r="J5" s="20">
        <f t="shared" si="0"/>
        <v>180.3</v>
      </c>
      <c r="K5" s="121">
        <f>SUM(树苴二街新村三:树苴法古么阿底希!K5)</f>
        <v>235</v>
      </c>
      <c r="L5" s="121">
        <f>SUM(树苴二街新村三:树苴法古么阿底希!L5)</f>
        <v>1004</v>
      </c>
      <c r="M5" s="60"/>
      <c r="N5" s="60"/>
      <c r="O5" s="60"/>
      <c r="P5" s="60"/>
      <c r="Q5" s="81" t="s">
        <v>21</v>
      </c>
      <c r="R5" s="82" t="s">
        <v>22</v>
      </c>
      <c r="S5" s="82" t="s">
        <v>23</v>
      </c>
      <c r="T5" s="83" t="s">
        <v>24</v>
      </c>
      <c r="U5" s="83" t="s">
        <v>25</v>
      </c>
      <c r="V5" s="83" t="s">
        <v>26</v>
      </c>
      <c r="W5" s="83" t="s">
        <v>27</v>
      </c>
      <c r="X5" s="83" t="s">
        <v>28</v>
      </c>
      <c r="Y5" s="83" t="s">
        <v>29</v>
      </c>
      <c r="Z5" s="83" t="s">
        <v>30</v>
      </c>
      <c r="AA5" s="98" t="s">
        <v>31</v>
      </c>
      <c r="AB5" s="98" t="s">
        <v>32</v>
      </c>
      <c r="AC5" s="98" t="s">
        <v>33</v>
      </c>
      <c r="AD5" s="98" t="s">
        <v>34</v>
      </c>
      <c r="AE5" s="99" t="s">
        <v>35</v>
      </c>
    </row>
    <row r="6" ht="9.95" customHeight="1" spans="1:31">
      <c r="A6" s="21" t="s">
        <v>36</v>
      </c>
      <c r="B6" s="21" t="s">
        <v>37</v>
      </c>
      <c r="C6" s="13"/>
      <c r="D6" s="13"/>
      <c r="E6" s="19"/>
      <c r="F6" s="20">
        <f t="shared" ref="F6:L6" si="1">SUM(F7,F10:F12,F18)</f>
        <v>301.3</v>
      </c>
      <c r="G6" s="20">
        <f t="shared" si="1"/>
        <v>0</v>
      </c>
      <c r="H6" s="20">
        <f t="shared" si="1"/>
        <v>300</v>
      </c>
      <c r="I6" s="20">
        <f t="shared" si="1"/>
        <v>0</v>
      </c>
      <c r="J6" s="20">
        <f t="shared" si="1"/>
        <v>1.3</v>
      </c>
      <c r="K6" s="122">
        <f t="shared" si="1"/>
        <v>235</v>
      </c>
      <c r="L6" s="122">
        <f t="shared" si="1"/>
        <v>1004</v>
      </c>
      <c r="M6" s="62"/>
      <c r="N6" s="62"/>
      <c r="O6" s="62"/>
      <c r="P6" s="63"/>
      <c r="Q6" s="84"/>
      <c r="R6" s="82"/>
      <c r="S6" s="82"/>
      <c r="T6" s="83"/>
      <c r="U6" s="83"/>
      <c r="V6" s="83"/>
      <c r="W6" s="83"/>
      <c r="X6" s="83"/>
      <c r="Y6" s="83"/>
      <c r="Z6" s="83"/>
      <c r="AA6" s="98"/>
      <c r="AB6" s="98"/>
      <c r="AC6" s="98"/>
      <c r="AD6" s="98"/>
      <c r="AE6" s="99"/>
    </row>
    <row r="7" ht="9.95" customHeight="1" spans="1:31">
      <c r="A7" s="22" t="s">
        <v>38</v>
      </c>
      <c r="B7" s="22" t="s">
        <v>39</v>
      </c>
      <c r="C7" s="13"/>
      <c r="D7" s="13"/>
      <c r="E7" s="19"/>
      <c r="F7" s="23">
        <f t="shared" ref="F7:L7" si="2">SUM(F8:F9)</f>
        <v>301.3</v>
      </c>
      <c r="G7" s="23">
        <f t="shared" si="2"/>
        <v>0</v>
      </c>
      <c r="H7" s="23">
        <f t="shared" si="2"/>
        <v>300</v>
      </c>
      <c r="I7" s="23">
        <f t="shared" si="2"/>
        <v>0</v>
      </c>
      <c r="J7" s="23">
        <f t="shared" si="2"/>
        <v>1.3</v>
      </c>
      <c r="K7" s="123">
        <f t="shared" si="2"/>
        <v>235</v>
      </c>
      <c r="L7" s="123">
        <f t="shared" si="2"/>
        <v>1004</v>
      </c>
      <c r="M7" s="65"/>
      <c r="N7" s="65"/>
      <c r="O7" s="65"/>
      <c r="P7" s="65"/>
      <c r="Q7" s="84"/>
      <c r="R7" s="82"/>
      <c r="S7" s="82"/>
      <c r="T7" s="83"/>
      <c r="U7" s="83"/>
      <c r="V7" s="83"/>
      <c r="W7" s="83"/>
      <c r="X7" s="83"/>
      <c r="Y7" s="83"/>
      <c r="Z7" s="83"/>
      <c r="AA7" s="98"/>
      <c r="AB7" s="98"/>
      <c r="AC7" s="98"/>
      <c r="AD7" s="98"/>
      <c r="AE7" s="99"/>
    </row>
    <row r="8" ht="9.95" customHeight="1" spans="1:31">
      <c r="A8" s="22" t="s">
        <v>40</v>
      </c>
      <c r="B8" s="22" t="s">
        <v>41</v>
      </c>
      <c r="C8" s="13"/>
      <c r="D8" s="13"/>
      <c r="E8" s="19"/>
      <c r="F8" s="23"/>
      <c r="G8" s="24"/>
      <c r="H8" s="24"/>
      <c r="I8" s="24"/>
      <c r="J8" s="24"/>
      <c r="K8" s="64"/>
      <c r="L8" s="64"/>
      <c r="M8" s="65"/>
      <c r="N8" s="65"/>
      <c r="O8" s="65"/>
      <c r="P8" s="65"/>
      <c r="Q8" s="85"/>
      <c r="R8" s="82"/>
      <c r="S8" s="82"/>
      <c r="T8" s="83"/>
      <c r="U8" s="83"/>
      <c r="V8" s="83"/>
      <c r="W8" s="83"/>
      <c r="X8" s="83"/>
      <c r="Y8" s="83"/>
      <c r="Z8" s="83"/>
      <c r="AA8" s="98"/>
      <c r="AB8" s="98"/>
      <c r="AC8" s="98"/>
      <c r="AD8" s="98"/>
      <c r="AE8" s="99"/>
    </row>
    <row r="9" ht="47.1" customHeight="1" spans="1:31">
      <c r="A9" s="22" t="s">
        <v>42</v>
      </c>
      <c r="B9" s="22" t="s">
        <v>43</v>
      </c>
      <c r="C9" s="13" t="s">
        <v>44</v>
      </c>
      <c r="D9" s="13" t="s">
        <v>45</v>
      </c>
      <c r="E9" s="19" t="s">
        <v>46</v>
      </c>
      <c r="F9" s="116">
        <f>SUM(树苴二街新村三:树苴法古么阿底希!F9)</f>
        <v>301.3</v>
      </c>
      <c r="G9" s="116">
        <f>SUM(树苴二街新村三:树苴法古么阿底希!G9)</f>
        <v>0</v>
      </c>
      <c r="H9" s="116">
        <f>SUM(树苴二街新村三:树苴法古么阿底希!H9)</f>
        <v>300</v>
      </c>
      <c r="I9" s="116">
        <f>SUM(树苴二街新村三:树苴法古么阿底希!I9)</f>
        <v>0</v>
      </c>
      <c r="J9" s="116">
        <f>SUM(树苴二街新村三:树苴法古么阿底希!J9)</f>
        <v>1.3</v>
      </c>
      <c r="K9" s="124">
        <f>SUM(树苴二街新村三:树苴法古么阿底希!K9)</f>
        <v>235</v>
      </c>
      <c r="L9" s="124">
        <f>SUM(树苴二街新村三:树苴法古么阿底希!L9)</f>
        <v>1004</v>
      </c>
      <c r="M9" s="65"/>
      <c r="N9" s="65"/>
      <c r="O9" s="65"/>
      <c r="P9" s="65"/>
      <c r="Q9" s="86">
        <f>SUM(树苴二街新村三:树苴法古么阿底希!Q9)</f>
        <v>301.3</v>
      </c>
      <c r="R9" s="86">
        <f>SUM(树苴二街新村三:树苴法古么阿底希!R9)</f>
        <v>5087.23</v>
      </c>
      <c r="S9" s="86">
        <f>SUM(树苴二街新村三:树苴法古么阿底希!S9)</f>
        <v>12841</v>
      </c>
      <c r="T9" s="86">
        <f>SUM(树苴二街新村三:树苴法古么阿底希!T9)</f>
        <v>0</v>
      </c>
      <c r="U9" s="86">
        <f>SUM(树苴二街新村三:树苴法古么阿底希!U9)</f>
        <v>535</v>
      </c>
      <c r="V9" s="86">
        <f>SUM(树苴二街新村三:树苴法古么阿底希!V9)</f>
        <v>1503</v>
      </c>
      <c r="W9" s="86">
        <f>SUM(树苴二街新村三:树苴法古么阿底希!W9)</f>
        <v>3459</v>
      </c>
      <c r="X9" s="86">
        <f>SUM(树苴二街新村三:树苴法古么阿底希!X9)</f>
        <v>1945</v>
      </c>
      <c r="Y9" s="86">
        <f>SUM(树苴二街新村三:树苴法古么阿底希!Y9)</f>
        <v>1847</v>
      </c>
      <c r="Z9" s="86">
        <f>SUM(树苴二街新村三:树苴法古么阿底希!Z9)</f>
        <v>2051</v>
      </c>
      <c r="AA9" s="86">
        <f>SUM(树苴二街新村三:树苴法古么阿底希!AA9)</f>
        <v>104</v>
      </c>
      <c r="AB9" s="86">
        <f>SUM(树苴二街新村三:树苴法古么阿底希!AB9)</f>
        <v>75</v>
      </c>
      <c r="AC9" s="86">
        <f>SUM(树苴二街新村三:树苴法古么阿底希!AC9)</f>
        <v>62</v>
      </c>
      <c r="AD9" s="86">
        <f>SUM(树苴二街新村三:树苴法古么阿底希!AD9)</f>
        <v>38</v>
      </c>
      <c r="AE9" s="86">
        <f>SUM(树苴二街新村三:树苴法古么阿底希!AE9)</f>
        <v>1335</v>
      </c>
    </row>
    <row r="10" ht="9.95" customHeight="1" spans="1:26">
      <c r="A10" s="22" t="s">
        <v>47</v>
      </c>
      <c r="B10" s="22" t="s">
        <v>48</v>
      </c>
      <c r="C10" s="13"/>
      <c r="D10" s="13"/>
      <c r="E10" s="25"/>
      <c r="F10" s="23"/>
      <c r="G10" s="26"/>
      <c r="H10" s="27"/>
      <c r="I10" s="66"/>
      <c r="J10" s="66"/>
      <c r="K10" s="67"/>
      <c r="L10" s="67"/>
      <c r="M10" s="62"/>
      <c r="N10" s="62"/>
      <c r="O10" s="62"/>
      <c r="P10" s="63"/>
      <c r="Q10" s="83" t="s">
        <v>49</v>
      </c>
      <c r="R10" s="82" t="s">
        <v>50</v>
      </c>
      <c r="S10" s="90" t="s">
        <v>51</v>
      </c>
      <c r="T10" s="91" t="s">
        <v>52</v>
      </c>
      <c r="U10" s="91" t="s">
        <v>53</v>
      </c>
      <c r="V10" s="91" t="s">
        <v>54</v>
      </c>
      <c r="W10" s="91" t="s">
        <v>55</v>
      </c>
      <c r="X10" s="88"/>
      <c r="Y10" s="88"/>
      <c r="Z10" s="92"/>
    </row>
    <row r="11" ht="9.95" customHeight="1" spans="1:26">
      <c r="A11" s="22" t="s">
        <v>56</v>
      </c>
      <c r="B11" s="22" t="s">
        <v>57</v>
      </c>
      <c r="C11" s="28"/>
      <c r="D11" s="28"/>
      <c r="E11" s="29"/>
      <c r="F11" s="23"/>
      <c r="G11" s="26"/>
      <c r="H11" s="26"/>
      <c r="I11" s="26"/>
      <c r="J11" s="26"/>
      <c r="K11" s="67"/>
      <c r="L11" s="67"/>
      <c r="M11" s="62"/>
      <c r="N11" s="62"/>
      <c r="O11" s="62"/>
      <c r="P11" s="63"/>
      <c r="Q11" s="83"/>
      <c r="R11" s="82"/>
      <c r="S11" s="90"/>
      <c r="T11" s="91"/>
      <c r="U11" s="91"/>
      <c r="V11" s="91"/>
      <c r="W11" s="91"/>
      <c r="X11" s="88"/>
      <c r="Y11" s="88"/>
      <c r="Z11" s="92"/>
    </row>
    <row r="12" ht="9.95" customHeight="1" spans="1:26">
      <c r="A12" s="22" t="s">
        <v>58</v>
      </c>
      <c r="B12" s="22" t="s">
        <v>59</v>
      </c>
      <c r="C12" s="28"/>
      <c r="D12" s="28"/>
      <c r="E12" s="25"/>
      <c r="F12" s="23"/>
      <c r="G12" s="30"/>
      <c r="H12" s="30">
        <f>H14</f>
        <v>0</v>
      </c>
      <c r="I12" s="30"/>
      <c r="J12" s="30"/>
      <c r="K12" s="67"/>
      <c r="L12" s="67"/>
      <c r="M12" s="62"/>
      <c r="N12" s="62"/>
      <c r="O12" s="62"/>
      <c r="P12" s="63"/>
      <c r="Q12" s="83"/>
      <c r="R12" s="82"/>
      <c r="S12" s="90"/>
      <c r="T12" s="91"/>
      <c r="U12" s="91"/>
      <c r="V12" s="91"/>
      <c r="W12" s="91"/>
      <c r="X12" s="88"/>
      <c r="Y12" s="88"/>
      <c r="Z12" s="92"/>
    </row>
    <row r="13" ht="9.95" customHeight="1" spans="1:26">
      <c r="A13" s="22" t="s">
        <v>40</v>
      </c>
      <c r="B13" s="22" t="s">
        <v>60</v>
      </c>
      <c r="C13" s="13"/>
      <c r="D13" s="13"/>
      <c r="E13" s="25"/>
      <c r="F13" s="23"/>
      <c r="G13" s="26"/>
      <c r="H13" s="30"/>
      <c r="I13" s="26"/>
      <c r="J13" s="66"/>
      <c r="K13" s="67"/>
      <c r="L13" s="67"/>
      <c r="M13" s="62"/>
      <c r="N13" s="62"/>
      <c r="O13" s="62"/>
      <c r="P13" s="63"/>
      <c r="Q13" s="83"/>
      <c r="R13" s="82"/>
      <c r="S13" s="90"/>
      <c r="T13" s="91"/>
      <c r="U13" s="91"/>
      <c r="V13" s="91"/>
      <c r="W13" s="91"/>
      <c r="X13" s="88"/>
      <c r="Y13" s="88"/>
      <c r="Z13" s="92"/>
    </row>
    <row r="14" ht="9.95" customHeight="1" spans="1:26">
      <c r="A14" s="22" t="s">
        <v>42</v>
      </c>
      <c r="B14" s="22" t="s">
        <v>61</v>
      </c>
      <c r="C14" s="13"/>
      <c r="D14" s="13"/>
      <c r="E14" s="25"/>
      <c r="F14" s="23"/>
      <c r="G14" s="30"/>
      <c r="H14" s="26"/>
      <c r="I14" s="26"/>
      <c r="J14" s="26"/>
      <c r="K14" s="67"/>
      <c r="L14" s="67"/>
      <c r="M14" s="62"/>
      <c r="N14" s="62"/>
      <c r="O14" s="62"/>
      <c r="P14" s="63"/>
      <c r="Q14" s="86">
        <f>SUM(树苴二街新村三:树苴法古么阿底希!Q14)</f>
        <v>522</v>
      </c>
      <c r="R14" s="86">
        <f>SUM(树苴二街新村三:树苴法古么阿底希!R14)</f>
        <v>358.4</v>
      </c>
      <c r="S14" s="86">
        <f>SUM(树苴二街新村三:树苴法古么阿底希!S14)</f>
        <v>1120</v>
      </c>
      <c r="T14" s="86"/>
      <c r="U14" s="86"/>
      <c r="V14" s="86"/>
      <c r="W14" s="86"/>
      <c r="X14" s="92"/>
      <c r="Y14" s="92"/>
      <c r="Z14" s="92"/>
    </row>
    <row r="15" ht="9.95" customHeight="1" spans="1:26">
      <c r="A15" s="22" t="s">
        <v>62</v>
      </c>
      <c r="B15" s="22" t="s">
        <v>63</v>
      </c>
      <c r="C15" s="28"/>
      <c r="D15" s="28"/>
      <c r="E15" s="25"/>
      <c r="F15" s="23"/>
      <c r="G15" s="30"/>
      <c r="H15" s="30"/>
      <c r="I15" s="30"/>
      <c r="J15" s="30"/>
      <c r="K15" s="67"/>
      <c r="L15" s="67"/>
      <c r="M15" s="62"/>
      <c r="N15" s="62"/>
      <c r="O15" s="62"/>
      <c r="P15" s="63"/>
      <c r="Q15" s="92"/>
      <c r="R15" s="92"/>
      <c r="S15" s="92"/>
      <c r="T15" s="92"/>
      <c r="U15" s="92"/>
      <c r="V15" s="92"/>
      <c r="W15" s="92"/>
      <c r="X15" s="92"/>
      <c r="Y15" s="92"/>
      <c r="Z15" s="92"/>
    </row>
    <row r="16" ht="9.95" customHeight="1" spans="1:26">
      <c r="A16" s="22" t="s">
        <v>64</v>
      </c>
      <c r="B16" s="22" t="s">
        <v>65</v>
      </c>
      <c r="C16" s="13"/>
      <c r="D16" s="13"/>
      <c r="E16" s="25"/>
      <c r="F16" s="23"/>
      <c r="G16" s="26"/>
      <c r="H16" s="26"/>
      <c r="I16" s="26"/>
      <c r="J16" s="26"/>
      <c r="K16" s="67"/>
      <c r="L16" s="67"/>
      <c r="M16" s="62"/>
      <c r="N16" s="62"/>
      <c r="O16" s="62"/>
      <c r="P16" s="63"/>
      <c r="Q16" s="92"/>
      <c r="R16" s="92"/>
      <c r="S16" s="92"/>
      <c r="T16" s="92"/>
      <c r="U16" s="92"/>
      <c r="V16" s="92"/>
      <c r="W16" s="92"/>
      <c r="X16" s="92"/>
      <c r="Y16" s="92"/>
      <c r="Z16" s="92"/>
    </row>
    <row r="17" ht="9.95" customHeight="1" spans="1:26">
      <c r="A17" s="22" t="s">
        <v>66</v>
      </c>
      <c r="B17" s="22" t="s">
        <v>67</v>
      </c>
      <c r="C17" s="31"/>
      <c r="D17" s="31"/>
      <c r="E17" s="117"/>
      <c r="F17" s="23"/>
      <c r="G17" s="26"/>
      <c r="H17" s="26"/>
      <c r="I17" s="26"/>
      <c r="J17" s="26"/>
      <c r="K17" s="67"/>
      <c r="L17" s="67"/>
      <c r="M17" s="62"/>
      <c r="N17" s="62"/>
      <c r="O17" s="62"/>
      <c r="P17" s="63"/>
      <c r="Q17" s="92"/>
      <c r="R17" s="92"/>
      <c r="S17" s="92"/>
      <c r="T17" s="92"/>
      <c r="U17" s="92"/>
      <c r="V17" s="92"/>
      <c r="W17" s="92"/>
      <c r="X17" s="92"/>
      <c r="Y17" s="92"/>
      <c r="Z17" s="92"/>
    </row>
    <row r="18" ht="9.95" customHeight="1" spans="1:26">
      <c r="A18" s="22" t="s">
        <v>68</v>
      </c>
      <c r="B18" s="22" t="s">
        <v>69</v>
      </c>
      <c r="C18" s="31"/>
      <c r="D18" s="31"/>
      <c r="E18" s="117"/>
      <c r="F18" s="23"/>
      <c r="G18" s="26"/>
      <c r="H18" s="26"/>
      <c r="I18" s="26"/>
      <c r="J18" s="26"/>
      <c r="K18" s="67"/>
      <c r="L18" s="67"/>
      <c r="M18" s="62"/>
      <c r="N18" s="62"/>
      <c r="O18" s="62"/>
      <c r="P18" s="63"/>
      <c r="Q18" s="93" t="s">
        <v>70</v>
      </c>
      <c r="R18" s="93"/>
      <c r="S18" s="93"/>
      <c r="T18" s="93"/>
      <c r="U18" s="93"/>
      <c r="V18" s="93"/>
      <c r="W18" s="88" t="s">
        <v>71</v>
      </c>
      <c r="X18" s="88" t="s">
        <v>72</v>
      </c>
      <c r="Y18" s="92"/>
      <c r="Z18" s="92"/>
    </row>
    <row r="19" s="1" customFormat="1" ht="9.95" customHeight="1" spans="1:26">
      <c r="A19" s="33" t="s">
        <v>73</v>
      </c>
      <c r="B19" s="33" t="s">
        <v>74</v>
      </c>
      <c r="C19" s="34"/>
      <c r="D19" s="34"/>
      <c r="E19" s="35"/>
      <c r="F19" s="118">
        <f>SUM(树苴二街新村三:树苴法古么阿底希!F19)</f>
        <v>225</v>
      </c>
      <c r="G19" s="118">
        <f>SUM(树苴二街新村三:树苴法古么阿底希!G19)</f>
        <v>0</v>
      </c>
      <c r="H19" s="118">
        <f>SUM(树苴二街新村三:树苴法古么阿底希!H19)</f>
        <v>0</v>
      </c>
      <c r="I19" s="118">
        <f>SUM(树苴二街新村三:树苴法古么阿底希!I19)</f>
        <v>46</v>
      </c>
      <c r="J19" s="118">
        <f>SUM(树苴二街新村三:树苴法古么阿底希!J19)</f>
        <v>179</v>
      </c>
      <c r="K19" s="83">
        <f>SUM(树苴二街新村三:树苴法古么阿底希!K19)</f>
        <v>15</v>
      </c>
      <c r="L19" s="83">
        <f>SUM(树苴二街新村三:树苴法古么阿底希!L19)</f>
        <v>60</v>
      </c>
      <c r="M19" s="69"/>
      <c r="N19" s="69"/>
      <c r="O19" s="69"/>
      <c r="P19" s="70"/>
      <c r="Q19" s="93" t="s">
        <v>75</v>
      </c>
      <c r="R19" s="93"/>
      <c r="S19" s="93" t="s">
        <v>76</v>
      </c>
      <c r="T19" s="93"/>
      <c r="U19" s="93" t="s">
        <v>77</v>
      </c>
      <c r="V19" s="93"/>
      <c r="W19" s="88"/>
      <c r="X19" s="88"/>
      <c r="Y19" s="97"/>
      <c r="Z19" s="97"/>
    </row>
    <row r="20" s="2" customFormat="1" ht="9.95" customHeight="1" spans="1:26">
      <c r="A20" s="37" t="s">
        <v>38</v>
      </c>
      <c r="B20" s="37" t="s">
        <v>78</v>
      </c>
      <c r="C20" s="38"/>
      <c r="D20" s="39"/>
      <c r="E20" s="40"/>
      <c r="F20" s="116">
        <f>SUM(树苴二街新村三:树苴法古么阿底希!F20)</f>
        <v>0</v>
      </c>
      <c r="G20" s="116">
        <f>SUM(树苴二街新村三:树苴法古么阿底希!G20)</f>
        <v>0</v>
      </c>
      <c r="H20" s="116">
        <f>SUM(树苴二街新村三:树苴法古么阿底希!H20)</f>
        <v>0</v>
      </c>
      <c r="I20" s="116">
        <f>SUM(树苴二街新村三:树苴法古么阿底希!I20)</f>
        <v>0</v>
      </c>
      <c r="J20" s="116">
        <f>SUM(树苴二街新村三:树苴法古么阿底希!J20)</f>
        <v>0</v>
      </c>
      <c r="K20" s="125">
        <f>SUM(树苴二街新村三:树苴法古么阿底希!K20)</f>
        <v>0</v>
      </c>
      <c r="L20" s="125">
        <f>SUM(树苴二街新村三:树苴法古么阿底希!L20)</f>
        <v>0</v>
      </c>
      <c r="M20" s="69"/>
      <c r="N20" s="69"/>
      <c r="O20" s="69"/>
      <c r="P20" s="70"/>
      <c r="Q20" s="94" t="s">
        <v>79</v>
      </c>
      <c r="R20" s="94" t="s">
        <v>80</v>
      </c>
      <c r="S20" s="94" t="s">
        <v>79</v>
      </c>
      <c r="T20" s="94" t="s">
        <v>80</v>
      </c>
      <c r="U20" s="94" t="s">
        <v>79</v>
      </c>
      <c r="V20" s="94" t="s">
        <v>80</v>
      </c>
      <c r="W20" s="88"/>
      <c r="X20" s="88"/>
      <c r="Y20" s="97"/>
      <c r="Z20" s="97"/>
    </row>
    <row r="21" s="3" customFormat="1" ht="9.95" customHeight="1" spans="1:26">
      <c r="A21" s="42" t="s">
        <v>47</v>
      </c>
      <c r="B21" s="119" t="s">
        <v>81</v>
      </c>
      <c r="C21" s="38" t="str">
        <f>C9</f>
        <v>新建</v>
      </c>
      <c r="D21" s="38" t="str">
        <f>D9</f>
        <v>树苴乡</v>
      </c>
      <c r="E21" s="40" t="str">
        <f>"实施农村危房改造"&amp;X21&amp;"户"</f>
        <v>实施农村危房改造15户</v>
      </c>
      <c r="F21" s="116">
        <f>SUM(树苴二街新村三:树苴法古么阿底希!F21)</f>
        <v>225</v>
      </c>
      <c r="G21" s="116">
        <f>SUM(树苴二街新村三:树苴法古么阿底希!G21)</f>
        <v>0</v>
      </c>
      <c r="H21" s="116">
        <f>SUM(树苴二街新村三:树苴法古么阿底希!H21)</f>
        <v>0</v>
      </c>
      <c r="I21" s="116">
        <f>SUM(树苴二街新村三:树苴法古么阿底希!I21)</f>
        <v>46</v>
      </c>
      <c r="J21" s="116">
        <f>SUM(树苴二街新村三:树苴法古么阿底希!J21)</f>
        <v>179</v>
      </c>
      <c r="K21" s="125">
        <f>SUM(树苴二街新村三:树苴法古么阿底希!K21)</f>
        <v>15</v>
      </c>
      <c r="L21" s="125">
        <f>SUM(树苴二街新村三:树苴法古么阿底希!L21)</f>
        <v>60</v>
      </c>
      <c r="M21" s="72"/>
      <c r="N21" s="72"/>
      <c r="O21" s="72"/>
      <c r="P21" s="73"/>
      <c r="Q21" s="116">
        <f>SUM(树苴二街新村三:树苴法古么阿底希!Q21)</f>
        <v>13</v>
      </c>
      <c r="R21" s="116">
        <f>SUM(树苴二街新村三:树苴法古么阿底希!R21)</f>
        <v>4</v>
      </c>
      <c r="S21" s="116">
        <f>SUM(树苴二街新村三:树苴法古么阿底希!S21)</f>
        <v>2</v>
      </c>
      <c r="T21" s="116">
        <f>SUM(树苴二街新村三:树苴法古么阿底希!T21)</f>
        <v>1</v>
      </c>
      <c r="U21" s="116">
        <f>SUM(树苴二街新村三:树苴法古么阿底希!U21)</f>
        <v>9</v>
      </c>
      <c r="V21" s="116">
        <f>SUM(树苴二街新村三:树苴法古么阿底希!V21)</f>
        <v>3</v>
      </c>
      <c r="W21" s="116">
        <f>SUM(树苴二街新村三:树苴法古么阿底希!W21)</f>
        <v>32</v>
      </c>
      <c r="X21" s="116">
        <f>SUM(树苴二街新村三:树苴法古么阿底希!X21)</f>
        <v>15</v>
      </c>
      <c r="Y21" s="96"/>
      <c r="Z21" s="96"/>
    </row>
    <row r="22" s="2" customFormat="1" ht="9.95" customHeight="1" spans="1:26">
      <c r="A22" s="37" t="s">
        <v>56</v>
      </c>
      <c r="B22" s="37" t="s">
        <v>82</v>
      </c>
      <c r="C22" s="39"/>
      <c r="D22" s="39"/>
      <c r="E22" s="40"/>
      <c r="F22" s="41"/>
      <c r="G22" s="26"/>
      <c r="H22" s="26"/>
      <c r="I22" s="26"/>
      <c r="J22" s="26"/>
      <c r="K22" s="71"/>
      <c r="L22" s="71"/>
      <c r="M22" s="74"/>
      <c r="N22" s="74"/>
      <c r="O22" s="74"/>
      <c r="P22" s="75"/>
      <c r="Q22" s="92"/>
      <c r="R22" s="92"/>
      <c r="S22" s="92"/>
      <c r="T22" s="92"/>
      <c r="U22" s="92"/>
      <c r="V22" s="92"/>
      <c r="W22" s="92"/>
      <c r="X22" s="92"/>
      <c r="Y22" s="92"/>
      <c r="Z22" s="92"/>
    </row>
    <row r="23" ht="9.95" customHeight="1" spans="1:26">
      <c r="A23" s="21" t="s">
        <v>83</v>
      </c>
      <c r="B23" s="21" t="s">
        <v>84</v>
      </c>
      <c r="C23" s="13"/>
      <c r="D23" s="13"/>
      <c r="E23" s="19"/>
      <c r="F23" s="20"/>
      <c r="G23" s="45"/>
      <c r="H23" s="45"/>
      <c r="I23" s="45"/>
      <c r="J23" s="45"/>
      <c r="K23" s="64"/>
      <c r="L23" s="64"/>
      <c r="M23" s="62"/>
      <c r="N23" s="62"/>
      <c r="O23" s="62"/>
      <c r="P23" s="63"/>
      <c r="Q23" s="92"/>
      <c r="R23" s="92"/>
      <c r="S23" s="92"/>
      <c r="T23" s="92"/>
      <c r="U23" s="92"/>
      <c r="V23" s="92"/>
      <c r="W23" s="92"/>
      <c r="X23" s="92"/>
      <c r="Y23" s="92"/>
      <c r="Z23" s="92"/>
    </row>
    <row r="24" ht="9.95" customHeight="1" spans="1:26">
      <c r="A24" s="22" t="s">
        <v>38</v>
      </c>
      <c r="B24" s="22" t="s">
        <v>85</v>
      </c>
      <c r="C24" s="13"/>
      <c r="D24" s="13"/>
      <c r="E24" s="19"/>
      <c r="F24" s="20"/>
      <c r="G24" s="45"/>
      <c r="H24" s="45"/>
      <c r="I24" s="45"/>
      <c r="J24" s="45"/>
      <c r="K24" s="64"/>
      <c r="L24" s="64"/>
      <c r="M24" s="62"/>
      <c r="N24" s="62"/>
      <c r="O24" s="62"/>
      <c r="P24" s="63"/>
      <c r="Q24" s="92"/>
      <c r="R24" s="92"/>
      <c r="S24" s="92"/>
      <c r="T24" s="92"/>
      <c r="U24" s="92"/>
      <c r="V24" s="92"/>
      <c r="W24" s="92"/>
      <c r="X24" s="92"/>
      <c r="Y24" s="92"/>
      <c r="Z24" s="92"/>
    </row>
    <row r="25" ht="9.95" customHeight="1" spans="1:26">
      <c r="A25" s="22" t="s">
        <v>47</v>
      </c>
      <c r="B25" s="22" t="s">
        <v>86</v>
      </c>
      <c r="C25" s="28"/>
      <c r="D25" s="28"/>
      <c r="E25" s="19"/>
      <c r="F25" s="23"/>
      <c r="G25" s="24"/>
      <c r="H25" s="24"/>
      <c r="I25" s="24"/>
      <c r="J25" s="24"/>
      <c r="K25" s="64"/>
      <c r="L25" s="64"/>
      <c r="M25" s="62"/>
      <c r="N25" s="62"/>
      <c r="O25" s="62"/>
      <c r="P25" s="63"/>
      <c r="Q25" s="92"/>
      <c r="R25" s="92"/>
      <c r="S25" s="92"/>
      <c r="T25" s="92"/>
      <c r="U25" s="92"/>
      <c r="V25" s="92"/>
      <c r="W25" s="92"/>
      <c r="X25" s="92"/>
      <c r="Y25" s="92"/>
      <c r="Z25" s="92"/>
    </row>
    <row r="26" ht="9.95" customHeight="1" spans="1:26">
      <c r="A26" s="22" t="s">
        <v>56</v>
      </c>
      <c r="B26" s="22" t="s">
        <v>87</v>
      </c>
      <c r="C26" s="13"/>
      <c r="D26" s="13"/>
      <c r="E26" s="19"/>
      <c r="F26" s="23"/>
      <c r="G26" s="26"/>
      <c r="H26" s="27"/>
      <c r="I26" s="66"/>
      <c r="J26" s="66"/>
      <c r="K26" s="67"/>
      <c r="L26" s="67"/>
      <c r="M26" s="62"/>
      <c r="N26" s="62"/>
      <c r="O26" s="62"/>
      <c r="P26" s="63"/>
      <c r="Q26" s="92"/>
      <c r="R26" s="92"/>
      <c r="S26" s="92"/>
      <c r="T26" s="92"/>
      <c r="U26" s="92"/>
      <c r="V26" s="92"/>
      <c r="W26" s="92"/>
      <c r="X26" s="92"/>
      <c r="Y26" s="92"/>
      <c r="Z26" s="92"/>
    </row>
    <row r="27" ht="9.95" customHeight="1" spans="1:26">
      <c r="A27" s="22" t="s">
        <v>58</v>
      </c>
      <c r="B27" s="22" t="s">
        <v>88</v>
      </c>
      <c r="C27" s="13"/>
      <c r="D27" s="13"/>
      <c r="E27" s="19"/>
      <c r="F27" s="23"/>
      <c r="G27" s="26"/>
      <c r="H27" s="27"/>
      <c r="I27" s="66"/>
      <c r="J27" s="66"/>
      <c r="K27" s="67"/>
      <c r="L27" s="67"/>
      <c r="M27" s="62"/>
      <c r="N27" s="62"/>
      <c r="O27" s="62"/>
      <c r="P27" s="63"/>
      <c r="Q27" s="92"/>
      <c r="R27" s="92"/>
      <c r="S27" s="92"/>
      <c r="T27" s="92"/>
      <c r="U27" s="92"/>
      <c r="V27" s="92"/>
      <c r="W27" s="92"/>
      <c r="X27" s="92"/>
      <c r="Y27" s="92"/>
      <c r="Z27" s="92"/>
    </row>
    <row r="28" ht="9.95" customHeight="1" spans="1:26">
      <c r="A28" s="22" t="s">
        <v>68</v>
      </c>
      <c r="B28" s="22" t="s">
        <v>89</v>
      </c>
      <c r="C28" s="31"/>
      <c r="D28" s="31"/>
      <c r="E28" s="117"/>
      <c r="F28" s="23"/>
      <c r="G28" s="30"/>
      <c r="H28" s="30"/>
      <c r="I28" s="30"/>
      <c r="J28" s="30"/>
      <c r="K28" s="67"/>
      <c r="L28" s="67"/>
      <c r="M28" s="62"/>
      <c r="N28" s="62"/>
      <c r="O28" s="62"/>
      <c r="P28" s="63"/>
      <c r="Q28" s="92"/>
      <c r="R28" s="92"/>
      <c r="S28" s="92"/>
      <c r="T28" s="92"/>
      <c r="U28" s="92"/>
      <c r="V28" s="92"/>
      <c r="W28" s="92"/>
      <c r="X28" s="92"/>
      <c r="Y28" s="92"/>
      <c r="Z28" s="92"/>
    </row>
    <row r="29" ht="9.95" customHeight="1" spans="1:26">
      <c r="A29" s="21" t="s">
        <v>90</v>
      </c>
      <c r="B29" s="21" t="s">
        <v>91</v>
      </c>
      <c r="C29" s="13"/>
      <c r="D29" s="13"/>
      <c r="E29" s="19"/>
      <c r="F29" s="23"/>
      <c r="G29" s="24"/>
      <c r="H29" s="24"/>
      <c r="I29" s="24"/>
      <c r="J29" s="24"/>
      <c r="K29" s="67"/>
      <c r="L29" s="67"/>
      <c r="M29" s="62"/>
      <c r="N29" s="62"/>
      <c r="O29" s="62"/>
      <c r="P29" s="63"/>
      <c r="Q29" s="92"/>
      <c r="R29" s="92"/>
      <c r="S29" s="92"/>
      <c r="T29" s="92"/>
      <c r="U29" s="92"/>
      <c r="V29" s="92"/>
      <c r="W29" s="92"/>
      <c r="X29" s="92"/>
      <c r="Y29" s="92"/>
      <c r="Z29" s="92"/>
    </row>
    <row r="30" ht="9.95" customHeight="1" spans="1:26">
      <c r="A30" s="22" t="s">
        <v>38</v>
      </c>
      <c r="B30" s="22" t="s">
        <v>92</v>
      </c>
      <c r="C30" s="13"/>
      <c r="D30" s="13"/>
      <c r="E30" s="19"/>
      <c r="F30" s="23"/>
      <c r="G30" s="24"/>
      <c r="H30" s="24"/>
      <c r="I30" s="24"/>
      <c r="J30" s="24"/>
      <c r="K30" s="67"/>
      <c r="L30" s="67"/>
      <c r="M30" s="62"/>
      <c r="N30" s="62"/>
      <c r="O30" s="62"/>
      <c r="P30" s="63"/>
      <c r="Q30" s="92"/>
      <c r="R30" s="92"/>
      <c r="S30" s="92"/>
      <c r="T30" s="92"/>
      <c r="U30" s="92"/>
      <c r="V30" s="92"/>
      <c r="W30" s="92"/>
      <c r="X30" s="92"/>
      <c r="Y30" s="92"/>
      <c r="Z30" s="92"/>
    </row>
    <row r="31" ht="9.95" customHeight="1" spans="1:26">
      <c r="A31" s="22" t="s">
        <v>47</v>
      </c>
      <c r="B31" s="22" t="s">
        <v>91</v>
      </c>
      <c r="C31" s="13"/>
      <c r="D31" s="13"/>
      <c r="E31" s="47"/>
      <c r="F31" s="23"/>
      <c r="G31" s="26"/>
      <c r="H31" s="26"/>
      <c r="I31" s="26"/>
      <c r="J31" s="26"/>
      <c r="K31" s="67"/>
      <c r="L31" s="67"/>
      <c r="M31" s="62"/>
      <c r="N31" s="62"/>
      <c r="O31" s="62"/>
      <c r="P31" s="63"/>
      <c r="Q31" s="92"/>
      <c r="R31" s="92"/>
      <c r="S31" s="92"/>
      <c r="T31" s="92"/>
      <c r="U31" s="92"/>
      <c r="V31" s="92"/>
      <c r="W31" s="92"/>
      <c r="X31" s="92"/>
      <c r="Y31" s="92"/>
      <c r="Z31" s="92"/>
    </row>
    <row r="32" ht="9.95" customHeight="1" spans="1:26">
      <c r="A32" s="22" t="s">
        <v>56</v>
      </c>
      <c r="B32" s="22" t="s">
        <v>89</v>
      </c>
      <c r="C32" s="31"/>
      <c r="D32" s="31"/>
      <c r="E32" s="117"/>
      <c r="F32" s="20"/>
      <c r="G32" s="48"/>
      <c r="H32" s="48"/>
      <c r="I32" s="48"/>
      <c r="J32" s="48"/>
      <c r="K32" s="67"/>
      <c r="L32" s="67"/>
      <c r="M32" s="62"/>
      <c r="N32" s="62"/>
      <c r="O32" s="62"/>
      <c r="P32" s="63"/>
      <c r="Q32" s="92"/>
      <c r="R32" s="92"/>
      <c r="S32" s="92"/>
      <c r="T32" s="92"/>
      <c r="U32" s="92"/>
      <c r="V32" s="92"/>
      <c r="W32" s="92"/>
      <c r="X32" s="92"/>
      <c r="Y32" s="92"/>
      <c r="Z32" s="92"/>
    </row>
    <row r="33" s="4" customFormat="1" ht="9.95" customHeight="1" spans="1:26">
      <c r="A33" s="21" t="s">
        <v>93</v>
      </c>
      <c r="B33" s="21" t="s">
        <v>94</v>
      </c>
      <c r="C33" s="49"/>
      <c r="D33" s="49"/>
      <c r="E33" s="120"/>
      <c r="F33" s="20"/>
      <c r="G33" s="48"/>
      <c r="H33" s="48"/>
      <c r="I33" s="48"/>
      <c r="J33" s="48"/>
      <c r="K33" s="61"/>
      <c r="L33" s="61"/>
      <c r="M33" s="78"/>
      <c r="N33" s="78"/>
      <c r="O33" s="78"/>
      <c r="P33" s="79"/>
      <c r="Q33" s="97"/>
      <c r="R33" s="97"/>
      <c r="S33" s="97"/>
      <c r="T33" s="97"/>
      <c r="U33" s="97"/>
      <c r="V33" s="97"/>
      <c r="W33" s="97"/>
      <c r="X33" s="97"/>
      <c r="Y33" s="97"/>
      <c r="Z33" s="97"/>
    </row>
    <row r="34" ht="9.95" customHeight="1" spans="1:26">
      <c r="A34" s="22" t="s">
        <v>38</v>
      </c>
      <c r="B34" s="22" t="s">
        <v>95</v>
      </c>
      <c r="C34" s="31"/>
      <c r="D34" s="31"/>
      <c r="E34" s="117"/>
      <c r="F34" s="20"/>
      <c r="G34" s="48"/>
      <c r="H34" s="48"/>
      <c r="I34" s="48"/>
      <c r="J34" s="48"/>
      <c r="K34" s="67"/>
      <c r="L34" s="67"/>
      <c r="M34" s="62"/>
      <c r="N34" s="62"/>
      <c r="O34" s="62"/>
      <c r="P34" s="63"/>
      <c r="Q34" s="92"/>
      <c r="R34" s="92"/>
      <c r="S34" s="92"/>
      <c r="T34" s="92"/>
      <c r="U34" s="92"/>
      <c r="V34" s="92"/>
      <c r="W34" s="92"/>
      <c r="X34" s="92"/>
      <c r="Y34" s="92"/>
      <c r="Z34" s="92"/>
    </row>
    <row r="35" ht="9.95" customHeight="1" spans="1:26">
      <c r="A35" s="22" t="s">
        <v>47</v>
      </c>
      <c r="B35" s="22" t="s">
        <v>96</v>
      </c>
      <c r="C35" s="31"/>
      <c r="D35" s="31"/>
      <c r="E35" s="117"/>
      <c r="F35" s="20"/>
      <c r="G35" s="48"/>
      <c r="H35" s="48"/>
      <c r="I35" s="48"/>
      <c r="J35" s="48"/>
      <c r="K35" s="67"/>
      <c r="L35" s="67"/>
      <c r="M35" s="62"/>
      <c r="N35" s="62"/>
      <c r="O35" s="62"/>
      <c r="P35" s="63"/>
      <c r="Q35" s="92"/>
      <c r="R35" s="92"/>
      <c r="S35" s="92"/>
      <c r="T35" s="92"/>
      <c r="U35" s="92"/>
      <c r="V35" s="92"/>
      <c r="W35" s="92"/>
      <c r="X35" s="92"/>
      <c r="Y35" s="92"/>
      <c r="Z35" s="92"/>
    </row>
    <row r="36" ht="9.95" customHeight="1" spans="1:26">
      <c r="A36" s="22" t="s">
        <v>56</v>
      </c>
      <c r="B36" s="22" t="s">
        <v>97</v>
      </c>
      <c r="C36" s="31"/>
      <c r="D36" s="31"/>
      <c r="E36" s="117"/>
      <c r="F36" s="20"/>
      <c r="G36" s="48"/>
      <c r="H36" s="48"/>
      <c r="I36" s="48"/>
      <c r="J36" s="48"/>
      <c r="K36" s="67"/>
      <c r="L36" s="67"/>
      <c r="M36" s="62"/>
      <c r="N36" s="62"/>
      <c r="O36" s="62"/>
      <c r="P36" s="63"/>
      <c r="Q36" s="92"/>
      <c r="R36" s="92"/>
      <c r="S36" s="92"/>
      <c r="T36" s="92"/>
      <c r="U36" s="92"/>
      <c r="V36" s="92"/>
      <c r="W36" s="92"/>
      <c r="X36" s="92"/>
      <c r="Y36" s="92"/>
      <c r="Z36" s="92"/>
    </row>
    <row r="37" ht="9.95" customHeight="1" spans="1:26">
      <c r="A37" s="22" t="s">
        <v>58</v>
      </c>
      <c r="B37" s="22" t="s">
        <v>69</v>
      </c>
      <c r="C37" s="31"/>
      <c r="D37" s="31"/>
      <c r="E37" s="117"/>
      <c r="F37" s="20"/>
      <c r="G37" s="48"/>
      <c r="H37" s="48"/>
      <c r="I37" s="48"/>
      <c r="J37" s="48"/>
      <c r="K37" s="67"/>
      <c r="L37" s="67"/>
      <c r="M37" s="62"/>
      <c r="N37" s="62"/>
      <c r="O37" s="62"/>
      <c r="P37" s="63"/>
      <c r="Q37" s="92"/>
      <c r="R37" s="92"/>
      <c r="S37" s="92"/>
      <c r="T37" s="92"/>
      <c r="U37" s="92"/>
      <c r="V37" s="92"/>
      <c r="W37" s="92"/>
      <c r="X37" s="92"/>
      <c r="Y37" s="92"/>
      <c r="Z37" s="92"/>
    </row>
    <row r="38" ht="9.95" customHeight="1" spans="1:26">
      <c r="A38" s="21" t="s">
        <v>98</v>
      </c>
      <c r="B38" s="21" t="s">
        <v>99</v>
      </c>
      <c r="C38" s="13"/>
      <c r="D38" s="13"/>
      <c r="E38" s="19"/>
      <c r="F38" s="20"/>
      <c r="G38" s="45"/>
      <c r="H38" s="45"/>
      <c r="I38" s="45"/>
      <c r="J38" s="45"/>
      <c r="K38" s="64"/>
      <c r="L38" s="64"/>
      <c r="M38" s="62"/>
      <c r="N38" s="62"/>
      <c r="O38" s="62"/>
      <c r="P38" s="63"/>
      <c r="Q38" s="92"/>
      <c r="R38" s="92"/>
      <c r="S38" s="92"/>
      <c r="T38" s="92"/>
      <c r="U38" s="92"/>
      <c r="V38" s="92"/>
      <c r="W38" s="92"/>
      <c r="X38" s="92"/>
      <c r="Y38" s="92"/>
      <c r="Z38" s="92"/>
    </row>
    <row r="39" ht="9.95" customHeight="1" spans="1:26">
      <c r="A39" s="22" t="s">
        <v>38</v>
      </c>
      <c r="B39" s="22" t="s">
        <v>100</v>
      </c>
      <c r="C39" s="13"/>
      <c r="D39" s="13"/>
      <c r="E39" s="19"/>
      <c r="F39" s="23"/>
      <c r="G39" s="24"/>
      <c r="H39" s="24"/>
      <c r="I39" s="24"/>
      <c r="J39" s="24"/>
      <c r="K39" s="64"/>
      <c r="L39" s="64"/>
      <c r="M39" s="62"/>
      <c r="N39" s="62"/>
      <c r="O39" s="62"/>
      <c r="P39" s="63"/>
      <c r="Q39" s="92"/>
      <c r="R39" s="92"/>
      <c r="S39" s="92"/>
      <c r="T39" s="92"/>
      <c r="U39" s="92"/>
      <c r="V39" s="92"/>
      <c r="W39" s="92"/>
      <c r="X39" s="92"/>
      <c r="Y39" s="92"/>
      <c r="Z39" s="92"/>
    </row>
    <row r="40" ht="9.95" customHeight="1" spans="1:26">
      <c r="A40" s="22" t="s">
        <v>47</v>
      </c>
      <c r="B40" s="22" t="s">
        <v>101</v>
      </c>
      <c r="C40" s="13"/>
      <c r="D40" s="13"/>
      <c r="E40" s="19"/>
      <c r="F40" s="23"/>
      <c r="G40" s="24"/>
      <c r="H40" s="24"/>
      <c r="I40" s="24"/>
      <c r="J40" s="24"/>
      <c r="K40" s="64"/>
      <c r="L40" s="64"/>
      <c r="M40" s="62"/>
      <c r="N40" s="62"/>
      <c r="O40" s="62"/>
      <c r="P40" s="63"/>
      <c r="Q40" s="92"/>
      <c r="R40" s="92"/>
      <c r="S40" s="92"/>
      <c r="T40" s="92"/>
      <c r="U40" s="92"/>
      <c r="V40" s="92"/>
      <c r="W40" s="92"/>
      <c r="X40" s="92"/>
      <c r="Y40" s="92"/>
      <c r="Z40" s="92"/>
    </row>
    <row r="41" ht="9.95" customHeight="1" spans="1:26">
      <c r="A41" s="22" t="s">
        <v>56</v>
      </c>
      <c r="B41" s="22" t="s">
        <v>89</v>
      </c>
      <c r="C41" s="31"/>
      <c r="D41" s="31"/>
      <c r="E41" s="117"/>
      <c r="F41" s="23"/>
      <c r="G41" s="26"/>
      <c r="H41" s="26"/>
      <c r="I41" s="26"/>
      <c r="J41" s="26"/>
      <c r="K41" s="64"/>
      <c r="L41" s="64"/>
      <c r="M41" s="62"/>
      <c r="N41" s="62"/>
      <c r="O41" s="62"/>
      <c r="P41" s="63"/>
      <c r="Q41" s="92"/>
      <c r="R41" s="92"/>
      <c r="S41" s="92"/>
      <c r="T41" s="92"/>
      <c r="U41" s="92"/>
      <c r="V41" s="92"/>
      <c r="W41" s="92"/>
      <c r="X41" s="92"/>
      <c r="Y41" s="92"/>
      <c r="Z41" s="92"/>
    </row>
    <row r="43" ht="26.25" customHeight="1"/>
    <row r="44" ht="26.25" customHeight="1"/>
    <row r="45" ht="26.25" customHeight="1"/>
    <row r="46" ht="24" customHeight="1"/>
    <row r="47" ht="26.25" customHeight="1"/>
    <row r="48" ht="26.25" customHeight="1"/>
    <row r="49" ht="24" customHeight="1"/>
    <row r="50" ht="26.25" customHeight="1"/>
    <row r="51" ht="23.25" customHeight="1"/>
    <row r="52" ht="21.75" customHeight="1"/>
    <row r="53" ht="27" customHeight="1"/>
    <row r="54" ht="18.75" customHeight="1"/>
  </sheetData>
  <mergeCells count="48">
    <mergeCell ref="A1:P1"/>
    <mergeCell ref="A2:E2"/>
    <mergeCell ref="H2:J2"/>
    <mergeCell ref="K2:P2"/>
    <mergeCell ref="G3:J3"/>
    <mergeCell ref="A5:B5"/>
    <mergeCell ref="Q18:V18"/>
    <mergeCell ref="Q19:R19"/>
    <mergeCell ref="S19:T19"/>
    <mergeCell ref="U19:V19"/>
    <mergeCell ref="A3:A4"/>
    <mergeCell ref="B3:B4"/>
    <mergeCell ref="C3:C4"/>
    <mergeCell ref="D3:D4"/>
    <mergeCell ref="E3:E4"/>
    <mergeCell ref="F3:F4"/>
    <mergeCell ref="K3:K4"/>
    <mergeCell ref="L3:L4"/>
    <mergeCell ref="M3:M4"/>
    <mergeCell ref="N3:N4"/>
    <mergeCell ref="O3:O4"/>
    <mergeCell ref="P3:P4"/>
    <mergeCell ref="Q5:Q8"/>
    <mergeCell ref="Q10:Q13"/>
    <mergeCell ref="R5:R8"/>
    <mergeCell ref="R10:R13"/>
    <mergeCell ref="S5:S8"/>
    <mergeCell ref="S10:S13"/>
    <mergeCell ref="T5:T8"/>
    <mergeCell ref="T10:T13"/>
    <mergeCell ref="U5:U8"/>
    <mergeCell ref="U10:U13"/>
    <mergeCell ref="V5:V8"/>
    <mergeCell ref="V10:V13"/>
    <mergeCell ref="W5:W8"/>
    <mergeCell ref="W10:W13"/>
    <mergeCell ref="W18:W20"/>
    <mergeCell ref="X5:X8"/>
    <mergeCell ref="X10:X13"/>
    <mergeCell ref="X18:X20"/>
    <mergeCell ref="Y5:Y8"/>
    <mergeCell ref="Y10:Y13"/>
    <mergeCell ref="Z5:Z8"/>
    <mergeCell ref="AA5:AA8"/>
    <mergeCell ref="AB5:AB8"/>
    <mergeCell ref="AC5:AC8"/>
    <mergeCell ref="AD5:AD8"/>
    <mergeCell ref="AE5:AE8"/>
  </mergeCells>
  <printOptions horizontalCentered="1" verticalCentered="1"/>
  <pageMargins left="0.349305555555556" right="0.15625" top="0.238888888888889" bottom="0.238888888888889" header="0.2" footer="0.2"/>
  <pageSetup paperSize="9" orientation="landscape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autoPageBreaks="0"/>
  </sheetPr>
  <dimension ref="A1:AD54"/>
  <sheetViews>
    <sheetView showZeros="0" zoomScale="85" zoomScaleNormal="85" workbookViewId="0">
      <selection activeCell="F5" sqref="F5:J5"/>
    </sheetView>
  </sheetViews>
  <sheetFormatPr defaultColWidth="9" defaultRowHeight="15.6"/>
  <cols>
    <col min="1" max="1" width="4.625" customWidth="1"/>
    <col min="2" max="2" width="12.625" customWidth="1"/>
    <col min="3" max="3" width="5.25" customWidth="1"/>
    <col min="4" max="4" width="6.375" customWidth="1"/>
    <col min="5" max="5" width="33.6" customWidth="1"/>
    <col min="6" max="6" width="8.25" customWidth="1"/>
    <col min="7" max="7" width="6.375" customWidth="1"/>
    <col min="8" max="8" width="6.75" customWidth="1"/>
    <col min="9" max="9" width="5.9" customWidth="1"/>
    <col min="10" max="10" width="6.7" customWidth="1"/>
    <col min="11" max="12" width="5.625" style="5" customWidth="1"/>
    <col min="13" max="16" width="5.625" customWidth="1"/>
    <col min="17" max="17" width="6.125" style="6" customWidth="1"/>
    <col min="18" max="18" width="11.2" style="6" customWidth="1"/>
    <col min="19" max="19" width="6.125" style="6" customWidth="1"/>
    <col min="20" max="20" width="11.2" style="6" customWidth="1"/>
    <col min="21" max="21" width="6.125" style="6" customWidth="1"/>
    <col min="22" max="22" width="11.2" style="6" customWidth="1"/>
    <col min="23" max="26" width="6.125" style="6" customWidth="1"/>
    <col min="27" max="30" width="6.125" customWidth="1"/>
  </cols>
  <sheetData>
    <row r="1" ht="20.1" customHeight="1" spans="1:26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51"/>
      <c r="L1" s="51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12" customHeight="1" spans="1:16">
      <c r="A2" s="8" t="s">
        <v>133</v>
      </c>
      <c r="B2" s="8"/>
      <c r="C2" s="8"/>
      <c r="D2" s="8"/>
      <c r="E2" s="8"/>
      <c r="F2" s="9"/>
      <c r="G2" s="9"/>
      <c r="H2" s="10"/>
      <c r="I2" s="10"/>
      <c r="J2" s="10"/>
      <c r="K2" s="52" t="s">
        <v>2</v>
      </c>
      <c r="L2" s="52"/>
      <c r="M2" s="53"/>
      <c r="N2" s="53"/>
      <c r="O2" s="53"/>
      <c r="P2" s="53"/>
    </row>
    <row r="3" ht="18" customHeight="1" spans="1:26">
      <c r="A3" s="11" t="s">
        <v>3</v>
      </c>
      <c r="B3" s="11" t="s">
        <v>4</v>
      </c>
      <c r="C3" s="12" t="s">
        <v>5</v>
      </c>
      <c r="D3" s="12" t="s">
        <v>6</v>
      </c>
      <c r="E3" s="12" t="s">
        <v>7</v>
      </c>
      <c r="F3" s="13" t="s">
        <v>8</v>
      </c>
      <c r="G3" s="14" t="s">
        <v>9</v>
      </c>
      <c r="H3" s="15"/>
      <c r="I3" s="15"/>
      <c r="J3" s="54"/>
      <c r="K3" s="55" t="s">
        <v>10</v>
      </c>
      <c r="L3" s="55" t="s">
        <v>11</v>
      </c>
      <c r="M3" s="56" t="s">
        <v>12</v>
      </c>
      <c r="N3" s="16" t="s">
        <v>13</v>
      </c>
      <c r="O3" s="16" t="s">
        <v>14</v>
      </c>
      <c r="P3" s="16" t="s">
        <v>15</v>
      </c>
      <c r="Q3" s="80"/>
      <c r="R3" s="80"/>
      <c r="S3" s="80"/>
      <c r="T3" s="80"/>
      <c r="U3" s="80"/>
      <c r="V3" s="80"/>
      <c r="W3" s="80"/>
      <c r="X3" s="80"/>
      <c r="Y3" s="80"/>
      <c r="Z3" s="80"/>
    </row>
    <row r="4" ht="36" customHeight="1" spans="1:26">
      <c r="A4" s="11"/>
      <c r="B4" s="11"/>
      <c r="C4" s="12"/>
      <c r="D4" s="12"/>
      <c r="E4" s="12"/>
      <c r="F4" s="13"/>
      <c r="G4" s="13" t="s">
        <v>16</v>
      </c>
      <c r="H4" s="16" t="s">
        <v>17</v>
      </c>
      <c r="I4" s="57" t="s">
        <v>18</v>
      </c>
      <c r="J4" s="57" t="s">
        <v>19</v>
      </c>
      <c r="K4" s="55"/>
      <c r="L4" s="55"/>
      <c r="M4" s="58"/>
      <c r="N4" s="16"/>
      <c r="O4" s="16"/>
      <c r="P4" s="16"/>
      <c r="Q4" s="80"/>
      <c r="R4" s="80"/>
      <c r="S4" s="80"/>
      <c r="T4" s="80"/>
      <c r="U4" s="80"/>
      <c r="V4" s="80"/>
      <c r="W4" s="80"/>
      <c r="X4" s="80"/>
      <c r="Y4" s="80"/>
      <c r="Z4" s="80"/>
    </row>
    <row r="5" ht="9.95" customHeight="1" spans="1:30">
      <c r="A5" s="17" t="s">
        <v>20</v>
      </c>
      <c r="B5" s="18"/>
      <c r="C5" s="19"/>
      <c r="D5" s="19"/>
      <c r="E5" s="19"/>
      <c r="F5" s="20">
        <f>SUM(F6,F19,F23,F29,F33,F38)</f>
        <v>30.12</v>
      </c>
      <c r="G5" s="20">
        <f>SUM(G6,G19,G23,G29,G33,G38)</f>
        <v>0</v>
      </c>
      <c r="H5" s="20">
        <f>SUM(H6,H19,H23,H29,H33,H38)</f>
        <v>30</v>
      </c>
      <c r="I5" s="20">
        <f>SUM(I6,I19,I23,I29,I33,I38)</f>
        <v>0</v>
      </c>
      <c r="J5" s="20">
        <f>SUM(J6,J19,J23,J29,J33,J38)</f>
        <v>0.120000000000001</v>
      </c>
      <c r="K5" s="59">
        <v>15</v>
      </c>
      <c r="L5" s="59">
        <v>60</v>
      </c>
      <c r="M5" s="60"/>
      <c r="N5" s="60"/>
      <c r="O5" s="60"/>
      <c r="P5" s="60"/>
      <c r="Q5" s="81" t="s">
        <v>21</v>
      </c>
      <c r="R5" s="82" t="s">
        <v>22</v>
      </c>
      <c r="S5" s="82" t="s">
        <v>23</v>
      </c>
      <c r="T5" s="83" t="s">
        <v>24</v>
      </c>
      <c r="U5" s="83" t="s">
        <v>25</v>
      </c>
      <c r="V5" s="83" t="s">
        <v>26</v>
      </c>
      <c r="W5" s="83" t="s">
        <v>27</v>
      </c>
      <c r="X5" s="83" t="s">
        <v>28</v>
      </c>
      <c r="Y5" s="83" t="s">
        <v>29</v>
      </c>
      <c r="Z5" s="83" t="s">
        <v>30</v>
      </c>
      <c r="AA5" s="98" t="s">
        <v>31</v>
      </c>
      <c r="AB5" s="98" t="s">
        <v>32</v>
      </c>
      <c r="AC5" s="98" t="s">
        <v>33</v>
      </c>
      <c r="AD5" s="98" t="s">
        <v>34</v>
      </c>
    </row>
    <row r="6" ht="9.95" customHeight="1" spans="1:30">
      <c r="A6" s="21" t="s">
        <v>36</v>
      </c>
      <c r="B6" s="21" t="s">
        <v>37</v>
      </c>
      <c r="C6" s="13"/>
      <c r="D6" s="13"/>
      <c r="E6" s="19"/>
      <c r="F6" s="20">
        <f>SUM(F7,F10:F12,F18)</f>
        <v>30.12</v>
      </c>
      <c r="G6" s="101"/>
      <c r="H6" s="101">
        <v>30</v>
      </c>
      <c r="I6" s="101"/>
      <c r="J6" s="101">
        <f>J9</f>
        <v>0.120000000000001</v>
      </c>
      <c r="K6" s="61">
        <f>K5</f>
        <v>15</v>
      </c>
      <c r="L6" s="61">
        <f>L5</f>
        <v>60</v>
      </c>
      <c r="M6" s="62"/>
      <c r="N6" s="62"/>
      <c r="O6" s="62"/>
      <c r="P6" s="63"/>
      <c r="Q6" s="84"/>
      <c r="R6" s="82"/>
      <c r="S6" s="82"/>
      <c r="T6" s="83"/>
      <c r="U6" s="83"/>
      <c r="V6" s="83"/>
      <c r="W6" s="83"/>
      <c r="X6" s="83"/>
      <c r="Y6" s="83"/>
      <c r="Z6" s="83"/>
      <c r="AA6" s="98"/>
      <c r="AB6" s="98"/>
      <c r="AC6" s="98"/>
      <c r="AD6" s="98"/>
    </row>
    <row r="7" ht="9.95" customHeight="1" spans="1:30">
      <c r="A7" s="22" t="s">
        <v>38</v>
      </c>
      <c r="B7" s="22" t="s">
        <v>39</v>
      </c>
      <c r="C7" s="13"/>
      <c r="D7" s="13"/>
      <c r="E7" s="19"/>
      <c r="F7" s="23">
        <f>SUM(F8:F9)</f>
        <v>30.12</v>
      </c>
      <c r="G7" s="24"/>
      <c r="H7" s="24">
        <v>30</v>
      </c>
      <c r="I7" s="24"/>
      <c r="J7" s="24">
        <f>J9</f>
        <v>0.120000000000001</v>
      </c>
      <c r="K7" s="64">
        <f>K5</f>
        <v>15</v>
      </c>
      <c r="L7" s="64">
        <f>L5</f>
        <v>60</v>
      </c>
      <c r="M7" s="65"/>
      <c r="N7" s="65"/>
      <c r="O7" s="65"/>
      <c r="P7" s="65"/>
      <c r="Q7" s="84"/>
      <c r="R7" s="82"/>
      <c r="S7" s="82"/>
      <c r="T7" s="83"/>
      <c r="U7" s="83"/>
      <c r="V7" s="83"/>
      <c r="W7" s="83"/>
      <c r="X7" s="83"/>
      <c r="Y7" s="83"/>
      <c r="Z7" s="83"/>
      <c r="AA7" s="98"/>
      <c r="AB7" s="98"/>
      <c r="AC7" s="98"/>
      <c r="AD7" s="98"/>
    </row>
    <row r="8" ht="9.95" customHeight="1" spans="1:30">
      <c r="A8" s="22" t="s">
        <v>40</v>
      </c>
      <c r="B8" s="22" t="s">
        <v>41</v>
      </c>
      <c r="C8" s="13"/>
      <c r="D8" s="13"/>
      <c r="E8" s="19"/>
      <c r="F8" s="23"/>
      <c r="G8" s="24"/>
      <c r="H8" s="24"/>
      <c r="I8" s="24"/>
      <c r="J8" s="24"/>
      <c r="K8" s="64"/>
      <c r="L8" s="64"/>
      <c r="M8" s="65"/>
      <c r="N8" s="65"/>
      <c r="O8" s="65"/>
      <c r="P8" s="65"/>
      <c r="Q8" s="85"/>
      <c r="R8" s="82"/>
      <c r="S8" s="82"/>
      <c r="T8" s="83"/>
      <c r="U8" s="83"/>
      <c r="V8" s="83"/>
      <c r="W8" s="83"/>
      <c r="X8" s="83"/>
      <c r="Y8" s="83"/>
      <c r="Z8" s="83"/>
      <c r="AA8" s="98"/>
      <c r="AB8" s="98"/>
      <c r="AC8" s="98"/>
      <c r="AD8" s="98"/>
    </row>
    <row r="9" ht="56.1" customHeight="1" spans="1:30">
      <c r="A9" s="22" t="s">
        <v>42</v>
      </c>
      <c r="B9" s="22" t="s">
        <v>43</v>
      </c>
      <c r="C9" s="13" t="s">
        <v>44</v>
      </c>
      <c r="D9" s="13" t="s">
        <v>134</v>
      </c>
      <c r="E9" s="19" t="s">
        <v>135</v>
      </c>
      <c r="F9" s="23">
        <f>Q9</f>
        <v>30.12</v>
      </c>
      <c r="G9" s="24"/>
      <c r="H9" s="24">
        <v>30</v>
      </c>
      <c r="I9" s="24"/>
      <c r="J9" s="24">
        <f>F9-G9-H9-I9</f>
        <v>0.120000000000001</v>
      </c>
      <c r="K9" s="64">
        <f>K5</f>
        <v>15</v>
      </c>
      <c r="L9" s="64">
        <f>L5</f>
        <v>60</v>
      </c>
      <c r="M9" s="65"/>
      <c r="N9" s="65"/>
      <c r="O9" s="65"/>
      <c r="P9" s="65"/>
      <c r="Q9" s="86">
        <f>ROUND((R9*0.052+Q14*0.028+R14*0.06),2)</f>
        <v>30.12</v>
      </c>
      <c r="R9" s="86">
        <f>ROUND((T9*4*0.2+U9*3.5*0.2+V9*3*0.2+W9*2.5*0.2+X9*2*0.2+Y9*1.5*0.15+Z9*1*0.15+AA9*AB9*0.2+AC9*AD9*0.2),2)</f>
        <v>579.15</v>
      </c>
      <c r="S9" s="87">
        <f>SUM(T9:AA9,AC9)</f>
        <v>1626</v>
      </c>
      <c r="T9" s="88"/>
      <c r="U9" s="88"/>
      <c r="V9" s="88">
        <v>745</v>
      </c>
      <c r="W9" s="89"/>
      <c r="X9" s="89"/>
      <c r="Y9" s="89"/>
      <c r="Z9" s="89">
        <v>881</v>
      </c>
      <c r="AA9" s="100"/>
      <c r="AB9" s="100"/>
      <c r="AC9" s="100"/>
      <c r="AD9" s="100"/>
    </row>
    <row r="10" ht="9.95" customHeight="1" spans="1:26">
      <c r="A10" s="22" t="s">
        <v>47</v>
      </c>
      <c r="B10" s="22" t="s">
        <v>48</v>
      </c>
      <c r="C10" s="13"/>
      <c r="D10" s="13"/>
      <c r="E10" s="25"/>
      <c r="F10" s="23"/>
      <c r="G10" s="26"/>
      <c r="H10" s="27"/>
      <c r="I10" s="66"/>
      <c r="J10" s="66"/>
      <c r="K10" s="67"/>
      <c r="L10" s="67"/>
      <c r="M10" s="62"/>
      <c r="N10" s="62"/>
      <c r="O10" s="62"/>
      <c r="P10" s="63"/>
      <c r="Q10" s="83" t="s">
        <v>49</v>
      </c>
      <c r="R10" s="82" t="s">
        <v>50</v>
      </c>
      <c r="S10" s="90" t="s">
        <v>51</v>
      </c>
      <c r="T10" s="91" t="s">
        <v>52</v>
      </c>
      <c r="U10" s="91" t="s">
        <v>53</v>
      </c>
      <c r="V10" s="91" t="s">
        <v>54</v>
      </c>
      <c r="W10" s="91" t="s">
        <v>55</v>
      </c>
      <c r="X10" s="88"/>
      <c r="Y10" s="88"/>
      <c r="Z10" s="92"/>
    </row>
    <row r="11" ht="9.95" customHeight="1" spans="1:26">
      <c r="A11" s="22" t="s">
        <v>56</v>
      </c>
      <c r="B11" s="22" t="s">
        <v>57</v>
      </c>
      <c r="C11" s="28"/>
      <c r="D11" s="28"/>
      <c r="E11" s="29"/>
      <c r="F11" s="23"/>
      <c r="G11" s="26"/>
      <c r="H11" s="26"/>
      <c r="I11" s="26"/>
      <c r="J11" s="26"/>
      <c r="K11" s="67"/>
      <c r="L11" s="67"/>
      <c r="M11" s="62"/>
      <c r="N11" s="62"/>
      <c r="O11" s="62"/>
      <c r="P11" s="63"/>
      <c r="Q11" s="83"/>
      <c r="R11" s="82"/>
      <c r="S11" s="90"/>
      <c r="T11" s="91"/>
      <c r="U11" s="91"/>
      <c r="V11" s="91"/>
      <c r="W11" s="91"/>
      <c r="X11" s="88"/>
      <c r="Y11" s="88"/>
      <c r="Z11" s="92"/>
    </row>
    <row r="12" ht="9.95" customHeight="1" spans="1:26">
      <c r="A12" s="22" t="s">
        <v>58</v>
      </c>
      <c r="B12" s="22" t="s">
        <v>59</v>
      </c>
      <c r="C12" s="28"/>
      <c r="D12" s="28"/>
      <c r="E12" s="25"/>
      <c r="F12" s="23"/>
      <c r="G12" s="30"/>
      <c r="H12" s="30"/>
      <c r="I12" s="30"/>
      <c r="J12" s="30"/>
      <c r="K12" s="67"/>
      <c r="L12" s="67"/>
      <c r="M12" s="62"/>
      <c r="N12" s="62"/>
      <c r="O12" s="62"/>
      <c r="P12" s="63"/>
      <c r="Q12" s="83"/>
      <c r="R12" s="82"/>
      <c r="S12" s="90"/>
      <c r="T12" s="91"/>
      <c r="U12" s="91"/>
      <c r="V12" s="91"/>
      <c r="W12" s="91"/>
      <c r="X12" s="88"/>
      <c r="Y12" s="88"/>
      <c r="Z12" s="92"/>
    </row>
    <row r="13" ht="9.95" customHeight="1" spans="1:26">
      <c r="A13" s="22" t="s">
        <v>40</v>
      </c>
      <c r="B13" s="22" t="s">
        <v>60</v>
      </c>
      <c r="C13" s="13"/>
      <c r="D13" s="13"/>
      <c r="E13" s="25"/>
      <c r="F13" s="23"/>
      <c r="G13" s="26"/>
      <c r="H13" s="30"/>
      <c r="I13" s="26"/>
      <c r="J13" s="66"/>
      <c r="K13" s="67"/>
      <c r="L13" s="67"/>
      <c r="M13" s="62"/>
      <c r="N13" s="62"/>
      <c r="O13" s="62"/>
      <c r="P13" s="63"/>
      <c r="Q13" s="83"/>
      <c r="R13" s="82"/>
      <c r="S13" s="90"/>
      <c r="T13" s="91"/>
      <c r="U13" s="91"/>
      <c r="V13" s="91"/>
      <c r="W13" s="91"/>
      <c r="X13" s="88"/>
      <c r="Y13" s="88"/>
      <c r="Z13" s="92"/>
    </row>
    <row r="14" ht="9.95" customHeight="1" spans="1:26">
      <c r="A14" s="22" t="s">
        <v>42</v>
      </c>
      <c r="B14" s="22" t="s">
        <v>61</v>
      </c>
      <c r="C14" s="13"/>
      <c r="D14" s="13"/>
      <c r="E14" s="25"/>
      <c r="F14" s="23"/>
      <c r="G14" s="30"/>
      <c r="H14" s="26"/>
      <c r="I14" s="26"/>
      <c r="J14" s="26"/>
      <c r="K14" s="67"/>
      <c r="L14" s="67"/>
      <c r="M14" s="62"/>
      <c r="N14" s="62"/>
      <c r="O14" s="62"/>
      <c r="P14" s="63"/>
      <c r="Q14" s="86"/>
      <c r="R14" s="86">
        <f>ROUND((S14*T14*V14*2)+(S14*(U14+V14*2)*W14),2)</f>
        <v>0</v>
      </c>
      <c r="S14" s="88"/>
      <c r="T14" s="86"/>
      <c r="U14" s="86"/>
      <c r="V14" s="86"/>
      <c r="W14" s="86"/>
      <c r="X14" s="92"/>
      <c r="Y14" s="92"/>
      <c r="Z14" s="92"/>
    </row>
    <row r="15" ht="9.95" customHeight="1" spans="1:26">
      <c r="A15" s="22" t="s">
        <v>62</v>
      </c>
      <c r="B15" s="22" t="s">
        <v>63</v>
      </c>
      <c r="C15" s="28"/>
      <c r="D15" s="28"/>
      <c r="E15" s="25"/>
      <c r="F15" s="23"/>
      <c r="G15" s="30"/>
      <c r="H15" s="30"/>
      <c r="I15" s="30"/>
      <c r="J15" s="30"/>
      <c r="K15" s="67"/>
      <c r="L15" s="67"/>
      <c r="M15" s="62"/>
      <c r="N15" s="62"/>
      <c r="O15" s="62"/>
      <c r="P15" s="63"/>
      <c r="Q15" s="92"/>
      <c r="R15" s="92"/>
      <c r="S15" s="92"/>
      <c r="T15" s="92"/>
      <c r="U15" s="92"/>
      <c r="V15" s="92"/>
      <c r="W15" s="92"/>
      <c r="X15" s="92"/>
      <c r="Y15" s="92"/>
      <c r="Z15" s="92"/>
    </row>
    <row r="16" ht="9.95" customHeight="1" spans="1:26">
      <c r="A16" s="22" t="s">
        <v>64</v>
      </c>
      <c r="B16" s="22" t="s">
        <v>65</v>
      </c>
      <c r="C16" s="13"/>
      <c r="D16" s="13"/>
      <c r="E16" s="25"/>
      <c r="F16" s="23"/>
      <c r="G16" s="26"/>
      <c r="H16" s="26"/>
      <c r="I16" s="26"/>
      <c r="J16" s="26"/>
      <c r="K16" s="67"/>
      <c r="L16" s="67"/>
      <c r="M16" s="62"/>
      <c r="N16" s="62"/>
      <c r="O16" s="62"/>
      <c r="P16" s="63"/>
      <c r="Q16" s="92"/>
      <c r="R16" s="92"/>
      <c r="S16" s="92"/>
      <c r="T16" s="92"/>
      <c r="U16" s="92"/>
      <c r="V16" s="92"/>
      <c r="W16" s="92"/>
      <c r="X16" s="92"/>
      <c r="Y16" s="92"/>
      <c r="Z16" s="92"/>
    </row>
    <row r="17" ht="9.95" customHeight="1" spans="1:26">
      <c r="A17" s="22" t="s">
        <v>66</v>
      </c>
      <c r="B17" s="22" t="s">
        <v>67</v>
      </c>
      <c r="C17" s="31"/>
      <c r="D17" s="31"/>
      <c r="E17" s="32"/>
      <c r="F17" s="23"/>
      <c r="G17" s="26"/>
      <c r="H17" s="26"/>
      <c r="I17" s="26"/>
      <c r="J17" s="26"/>
      <c r="K17" s="67"/>
      <c r="L17" s="67"/>
      <c r="M17" s="62"/>
      <c r="N17" s="62"/>
      <c r="O17" s="62"/>
      <c r="P17" s="63"/>
      <c r="Q17" s="92"/>
      <c r="R17" s="92"/>
      <c r="S17" s="92"/>
      <c r="T17" s="92"/>
      <c r="U17" s="92"/>
      <c r="V17" s="92"/>
      <c r="W17" s="92"/>
      <c r="X17" s="92"/>
      <c r="Y17" s="92"/>
      <c r="Z17" s="92"/>
    </row>
    <row r="18" ht="9.95" customHeight="1" spans="1:26">
      <c r="A18" s="22" t="s">
        <v>68</v>
      </c>
      <c r="B18" s="22" t="s">
        <v>69</v>
      </c>
      <c r="C18" s="31"/>
      <c r="D18" s="31"/>
      <c r="E18" s="32"/>
      <c r="F18" s="23"/>
      <c r="G18" s="26"/>
      <c r="H18" s="26"/>
      <c r="I18" s="26"/>
      <c r="J18" s="26"/>
      <c r="K18" s="67"/>
      <c r="L18" s="67"/>
      <c r="M18" s="62"/>
      <c r="N18" s="62"/>
      <c r="O18" s="62"/>
      <c r="P18" s="63"/>
      <c r="Q18" s="93" t="s">
        <v>70</v>
      </c>
      <c r="R18" s="93"/>
      <c r="S18" s="93"/>
      <c r="T18" s="93"/>
      <c r="U18" s="93"/>
      <c r="V18" s="93"/>
      <c r="W18" s="88" t="s">
        <v>71</v>
      </c>
      <c r="X18" s="88" t="s">
        <v>72</v>
      </c>
      <c r="Y18" s="92"/>
      <c r="Z18" s="92"/>
    </row>
    <row r="19" s="1" customFormat="1" ht="9.95" customHeight="1" spans="1:26">
      <c r="A19" s="33" t="s">
        <v>73</v>
      </c>
      <c r="B19" s="33" t="s">
        <v>74</v>
      </c>
      <c r="C19" s="34"/>
      <c r="D19" s="34"/>
      <c r="E19" s="102"/>
      <c r="F19" s="36"/>
      <c r="G19" s="48"/>
      <c r="H19" s="48"/>
      <c r="I19" s="48"/>
      <c r="J19" s="48"/>
      <c r="K19" s="108"/>
      <c r="L19" s="108"/>
      <c r="M19" s="69"/>
      <c r="N19" s="69"/>
      <c r="O19" s="69"/>
      <c r="P19" s="70"/>
      <c r="Q19" s="93" t="s">
        <v>75</v>
      </c>
      <c r="R19" s="93"/>
      <c r="S19" s="93" t="s">
        <v>76</v>
      </c>
      <c r="T19" s="93"/>
      <c r="U19" s="93" t="s">
        <v>77</v>
      </c>
      <c r="V19" s="93"/>
      <c r="W19" s="88"/>
      <c r="X19" s="88"/>
      <c r="Y19" s="97"/>
      <c r="Z19" s="97"/>
    </row>
    <row r="20" s="2" customFormat="1" ht="9.95" customHeight="1" spans="1:26">
      <c r="A20" s="37" t="s">
        <v>38</v>
      </c>
      <c r="B20" s="37" t="s">
        <v>78</v>
      </c>
      <c r="C20" s="38"/>
      <c r="D20" s="39"/>
      <c r="E20" s="44"/>
      <c r="F20" s="36"/>
      <c r="G20" s="48"/>
      <c r="H20" s="48"/>
      <c r="I20" s="48"/>
      <c r="J20" s="48"/>
      <c r="K20" s="108"/>
      <c r="L20" s="108"/>
      <c r="M20" s="69"/>
      <c r="N20" s="69"/>
      <c r="O20" s="69"/>
      <c r="P20" s="70"/>
      <c r="Q20" s="94" t="s">
        <v>79</v>
      </c>
      <c r="R20" s="94" t="s">
        <v>80</v>
      </c>
      <c r="S20" s="94" t="s">
        <v>79</v>
      </c>
      <c r="T20" s="94" t="s">
        <v>80</v>
      </c>
      <c r="U20" s="94" t="s">
        <v>79</v>
      </c>
      <c r="V20" s="94" t="s">
        <v>80</v>
      </c>
      <c r="W20" s="88"/>
      <c r="X20" s="88"/>
      <c r="Y20" s="97"/>
      <c r="Z20" s="97"/>
    </row>
    <row r="21" s="3" customFormat="1" ht="9.95" customHeight="1" spans="1:26">
      <c r="A21" s="42" t="s">
        <v>47</v>
      </c>
      <c r="B21" s="43" t="s">
        <v>81</v>
      </c>
      <c r="C21" s="103"/>
      <c r="D21" s="104"/>
      <c r="E21" s="105"/>
      <c r="F21" s="106"/>
      <c r="G21" s="107"/>
      <c r="H21" s="107"/>
      <c r="I21" s="107"/>
      <c r="J21" s="107"/>
      <c r="K21" s="109"/>
      <c r="L21" s="109"/>
      <c r="M21" s="72"/>
      <c r="N21" s="72"/>
      <c r="O21" s="72"/>
      <c r="P21" s="73"/>
      <c r="Q21" s="95" t="s">
        <v>136</v>
      </c>
      <c r="R21" s="95" t="s">
        <v>136</v>
      </c>
      <c r="S21" s="95" t="s">
        <v>136</v>
      </c>
      <c r="T21" s="95" t="s">
        <v>136</v>
      </c>
      <c r="U21" s="95" t="s">
        <v>136</v>
      </c>
      <c r="V21" s="95" t="s">
        <v>136</v>
      </c>
      <c r="W21" s="110">
        <f>SUM(Q21:V21)</f>
        <v>0</v>
      </c>
      <c r="X21" s="96">
        <f>SUM(S21:V21)</f>
        <v>0</v>
      </c>
      <c r="Y21" s="96"/>
      <c r="Z21" s="96"/>
    </row>
    <row r="22" s="2" customFormat="1" ht="9.95" customHeight="1" spans="1:26">
      <c r="A22" s="37" t="s">
        <v>56</v>
      </c>
      <c r="B22" s="37" t="s">
        <v>82</v>
      </c>
      <c r="C22" s="39"/>
      <c r="D22" s="39"/>
      <c r="E22" s="44"/>
      <c r="F22" s="41"/>
      <c r="G22" s="26"/>
      <c r="H22" s="26"/>
      <c r="I22" s="26"/>
      <c r="J22" s="26"/>
      <c r="K22" s="71"/>
      <c r="L22" s="71"/>
      <c r="M22" s="74"/>
      <c r="N22" s="74"/>
      <c r="O22" s="74"/>
      <c r="P22" s="75"/>
      <c r="Q22" s="92"/>
      <c r="R22" s="92"/>
      <c r="S22" s="92"/>
      <c r="T22" s="92"/>
      <c r="U22" s="92"/>
      <c r="V22" s="92"/>
      <c r="W22" s="92"/>
      <c r="X22" s="92"/>
      <c r="Y22" s="92"/>
      <c r="Z22" s="92"/>
    </row>
    <row r="23" ht="9.95" customHeight="1" spans="1:26">
      <c r="A23" s="21" t="s">
        <v>83</v>
      </c>
      <c r="B23" s="21" t="s">
        <v>84</v>
      </c>
      <c r="C23" s="13"/>
      <c r="D23" s="13"/>
      <c r="E23" s="19"/>
      <c r="F23" s="20"/>
      <c r="G23" s="45"/>
      <c r="H23" s="45"/>
      <c r="I23" s="45"/>
      <c r="J23" s="45"/>
      <c r="K23" s="64"/>
      <c r="L23" s="64"/>
      <c r="M23" s="62"/>
      <c r="N23" s="62"/>
      <c r="O23" s="62"/>
      <c r="P23" s="63"/>
      <c r="Q23" s="92"/>
      <c r="R23" s="92"/>
      <c r="S23" s="92"/>
      <c r="T23" s="92"/>
      <c r="U23" s="92"/>
      <c r="V23" s="92"/>
      <c r="W23" s="92"/>
      <c r="X23" s="92"/>
      <c r="Y23" s="92"/>
      <c r="Z23" s="92"/>
    </row>
    <row r="24" ht="9.95" customHeight="1" spans="1:26">
      <c r="A24" s="22" t="s">
        <v>38</v>
      </c>
      <c r="B24" s="22" t="s">
        <v>85</v>
      </c>
      <c r="C24" s="13"/>
      <c r="D24" s="13"/>
      <c r="E24" s="19"/>
      <c r="F24" s="20"/>
      <c r="G24" s="45"/>
      <c r="H24" s="45"/>
      <c r="I24" s="45"/>
      <c r="J24" s="45"/>
      <c r="K24" s="64"/>
      <c r="L24" s="64"/>
      <c r="M24" s="62"/>
      <c r="N24" s="62"/>
      <c r="O24" s="62"/>
      <c r="P24" s="63"/>
      <c r="Q24" s="92"/>
      <c r="R24" s="92"/>
      <c r="S24" s="92"/>
      <c r="T24" s="92"/>
      <c r="U24" s="92"/>
      <c r="V24" s="92"/>
      <c r="W24" s="92"/>
      <c r="X24" s="92"/>
      <c r="Y24" s="92"/>
      <c r="Z24" s="92"/>
    </row>
    <row r="25" ht="9.95" customHeight="1" spans="1:26">
      <c r="A25" s="22" t="s">
        <v>47</v>
      </c>
      <c r="B25" s="22" t="s">
        <v>86</v>
      </c>
      <c r="C25" s="28"/>
      <c r="D25" s="28"/>
      <c r="E25" s="19"/>
      <c r="F25" s="23"/>
      <c r="G25" s="24"/>
      <c r="H25" s="24"/>
      <c r="I25" s="24"/>
      <c r="J25" s="24"/>
      <c r="K25" s="64"/>
      <c r="L25" s="64"/>
      <c r="M25" s="62"/>
      <c r="N25" s="62"/>
      <c r="O25" s="62"/>
      <c r="P25" s="63"/>
      <c r="Q25" s="92"/>
      <c r="R25" s="92"/>
      <c r="S25" s="92"/>
      <c r="T25" s="92"/>
      <c r="U25" s="92"/>
      <c r="V25" s="92"/>
      <c r="W25" s="92"/>
      <c r="X25" s="92"/>
      <c r="Y25" s="92"/>
      <c r="Z25" s="92"/>
    </row>
    <row r="26" ht="9.95" customHeight="1" spans="1:26">
      <c r="A26" s="22" t="s">
        <v>56</v>
      </c>
      <c r="B26" s="22" t="s">
        <v>87</v>
      </c>
      <c r="C26" s="13"/>
      <c r="D26" s="13"/>
      <c r="E26" s="19"/>
      <c r="F26" s="23"/>
      <c r="G26" s="26"/>
      <c r="H26" s="27"/>
      <c r="I26" s="66"/>
      <c r="J26" s="66"/>
      <c r="K26" s="67"/>
      <c r="L26" s="67"/>
      <c r="M26" s="62"/>
      <c r="N26" s="62"/>
      <c r="O26" s="62"/>
      <c r="P26" s="63"/>
      <c r="Q26" s="92"/>
      <c r="R26" s="92"/>
      <c r="S26" s="92"/>
      <c r="T26" s="92"/>
      <c r="U26" s="92"/>
      <c r="V26" s="92"/>
      <c r="W26" s="92"/>
      <c r="X26" s="92"/>
      <c r="Y26" s="92"/>
      <c r="Z26" s="92"/>
    </row>
    <row r="27" ht="9.95" customHeight="1" spans="1:26">
      <c r="A27" s="22" t="s">
        <v>58</v>
      </c>
      <c r="B27" s="22" t="s">
        <v>88</v>
      </c>
      <c r="C27" s="13"/>
      <c r="D27" s="13"/>
      <c r="E27" s="46"/>
      <c r="F27" s="23"/>
      <c r="G27" s="26"/>
      <c r="H27" s="27"/>
      <c r="I27" s="66"/>
      <c r="J27" s="76"/>
      <c r="K27" s="67"/>
      <c r="L27" s="67"/>
      <c r="M27" s="62"/>
      <c r="N27" s="62"/>
      <c r="O27" s="62"/>
      <c r="P27" s="63"/>
      <c r="Q27" s="92"/>
      <c r="R27" s="92"/>
      <c r="S27" s="92"/>
      <c r="T27" s="92"/>
      <c r="U27" s="92"/>
      <c r="V27" s="92"/>
      <c r="W27" s="92"/>
      <c r="X27" s="92"/>
      <c r="Y27" s="92"/>
      <c r="Z27" s="92"/>
    </row>
    <row r="28" ht="9.95" customHeight="1" spans="1:26">
      <c r="A28" s="22" t="s">
        <v>68</v>
      </c>
      <c r="B28" s="22" t="s">
        <v>89</v>
      </c>
      <c r="C28" s="31"/>
      <c r="D28" s="31"/>
      <c r="E28" s="32"/>
      <c r="F28" s="23"/>
      <c r="G28" s="30"/>
      <c r="H28" s="30"/>
      <c r="I28" s="30"/>
      <c r="J28" s="77"/>
      <c r="K28" s="67"/>
      <c r="L28" s="67"/>
      <c r="M28" s="62"/>
      <c r="N28" s="62"/>
      <c r="O28" s="62"/>
      <c r="P28" s="63"/>
      <c r="Q28" s="92"/>
      <c r="R28" s="92"/>
      <c r="S28" s="92"/>
      <c r="T28" s="92"/>
      <c r="U28" s="92"/>
      <c r="V28" s="92"/>
      <c r="W28" s="92"/>
      <c r="X28" s="92"/>
      <c r="Y28" s="92"/>
      <c r="Z28" s="92"/>
    </row>
    <row r="29" ht="9.95" customHeight="1" spans="1:26">
      <c r="A29" s="21" t="s">
        <v>90</v>
      </c>
      <c r="B29" s="21" t="s">
        <v>91</v>
      </c>
      <c r="C29" s="13"/>
      <c r="D29" s="13"/>
      <c r="E29" s="19"/>
      <c r="F29" s="23"/>
      <c r="G29" s="24"/>
      <c r="H29" s="24"/>
      <c r="I29" s="24"/>
      <c r="J29" s="24"/>
      <c r="K29" s="67"/>
      <c r="L29" s="67"/>
      <c r="M29" s="62"/>
      <c r="N29" s="62"/>
      <c r="O29" s="62"/>
      <c r="P29" s="63"/>
      <c r="Q29" s="92"/>
      <c r="R29" s="92"/>
      <c r="S29" s="92"/>
      <c r="T29" s="92"/>
      <c r="U29" s="92"/>
      <c r="V29" s="92"/>
      <c r="W29" s="92"/>
      <c r="X29" s="92"/>
      <c r="Y29" s="92"/>
      <c r="Z29" s="92"/>
    </row>
    <row r="30" ht="9.95" customHeight="1" spans="1:26">
      <c r="A30" s="22" t="s">
        <v>38</v>
      </c>
      <c r="B30" s="22" t="s">
        <v>92</v>
      </c>
      <c r="C30" s="13"/>
      <c r="D30" s="13"/>
      <c r="E30" s="19"/>
      <c r="F30" s="23"/>
      <c r="G30" s="24"/>
      <c r="H30" s="24"/>
      <c r="I30" s="24"/>
      <c r="J30" s="24"/>
      <c r="K30" s="67"/>
      <c r="L30" s="67"/>
      <c r="M30" s="62"/>
      <c r="N30" s="62"/>
      <c r="O30" s="62"/>
      <c r="P30" s="63"/>
      <c r="Q30" s="92"/>
      <c r="R30" s="92"/>
      <c r="S30" s="92"/>
      <c r="T30" s="92"/>
      <c r="U30" s="92"/>
      <c r="V30" s="92"/>
      <c r="W30" s="92"/>
      <c r="X30" s="92"/>
      <c r="Y30" s="92"/>
      <c r="Z30" s="92"/>
    </row>
    <row r="31" ht="9.95" customHeight="1" spans="1:26">
      <c r="A31" s="22" t="s">
        <v>47</v>
      </c>
      <c r="B31" s="22" t="s">
        <v>91</v>
      </c>
      <c r="C31" s="13"/>
      <c r="D31" s="13"/>
      <c r="E31" s="47"/>
      <c r="F31" s="23"/>
      <c r="G31" s="26"/>
      <c r="H31" s="26"/>
      <c r="I31" s="26"/>
      <c r="J31" s="26"/>
      <c r="K31" s="67"/>
      <c r="L31" s="67"/>
      <c r="M31" s="62"/>
      <c r="N31" s="62"/>
      <c r="O31" s="62"/>
      <c r="P31" s="63"/>
      <c r="Q31" s="92"/>
      <c r="R31" s="92"/>
      <c r="S31" s="92"/>
      <c r="T31" s="92"/>
      <c r="U31" s="92"/>
      <c r="V31" s="92"/>
      <c r="W31" s="92"/>
      <c r="X31" s="92"/>
      <c r="Y31" s="92"/>
      <c r="Z31" s="92"/>
    </row>
    <row r="32" ht="9.95" customHeight="1" spans="1:26">
      <c r="A32" s="22" t="s">
        <v>56</v>
      </c>
      <c r="B32" s="22" t="s">
        <v>89</v>
      </c>
      <c r="C32" s="31"/>
      <c r="D32" s="31"/>
      <c r="E32" s="32"/>
      <c r="F32" s="20"/>
      <c r="G32" s="48"/>
      <c r="H32" s="48"/>
      <c r="I32" s="48"/>
      <c r="J32" s="48"/>
      <c r="K32" s="67"/>
      <c r="L32" s="67"/>
      <c r="M32" s="62"/>
      <c r="N32" s="62"/>
      <c r="O32" s="62"/>
      <c r="P32" s="63"/>
      <c r="Q32" s="92"/>
      <c r="R32" s="92"/>
      <c r="S32" s="92"/>
      <c r="T32" s="92"/>
      <c r="U32" s="92"/>
      <c r="V32" s="92"/>
      <c r="W32" s="92"/>
      <c r="X32" s="92"/>
      <c r="Y32" s="92"/>
      <c r="Z32" s="92"/>
    </row>
    <row r="33" s="4" customFormat="1" ht="9.95" customHeight="1" spans="1:26">
      <c r="A33" s="21" t="s">
        <v>93</v>
      </c>
      <c r="B33" s="21" t="s">
        <v>94</v>
      </c>
      <c r="C33" s="49"/>
      <c r="D33" s="49"/>
      <c r="E33" s="50"/>
      <c r="F33" s="20"/>
      <c r="G33" s="48"/>
      <c r="H33" s="48"/>
      <c r="I33" s="48"/>
      <c r="J33" s="48"/>
      <c r="K33" s="61"/>
      <c r="L33" s="61"/>
      <c r="M33" s="78"/>
      <c r="N33" s="78"/>
      <c r="O33" s="78"/>
      <c r="P33" s="79"/>
      <c r="Q33" s="97"/>
      <c r="R33" s="97"/>
      <c r="S33" s="97"/>
      <c r="T33" s="97"/>
      <c r="U33" s="97"/>
      <c r="V33" s="97"/>
      <c r="W33" s="97"/>
      <c r="X33" s="97"/>
      <c r="Y33" s="97"/>
      <c r="Z33" s="97"/>
    </row>
    <row r="34" ht="9.95" customHeight="1" spans="1:26">
      <c r="A34" s="22" t="s">
        <v>38</v>
      </c>
      <c r="B34" s="22" t="s">
        <v>95</v>
      </c>
      <c r="C34" s="31"/>
      <c r="D34" s="31"/>
      <c r="E34" s="32"/>
      <c r="F34" s="20"/>
      <c r="G34" s="48"/>
      <c r="H34" s="48"/>
      <c r="I34" s="48"/>
      <c r="J34" s="48"/>
      <c r="K34" s="67"/>
      <c r="L34" s="67"/>
      <c r="M34" s="62"/>
      <c r="N34" s="62"/>
      <c r="O34" s="62"/>
      <c r="P34" s="63"/>
      <c r="Q34" s="92"/>
      <c r="R34" s="92"/>
      <c r="S34" s="92"/>
      <c r="T34" s="92"/>
      <c r="U34" s="92"/>
      <c r="V34" s="92"/>
      <c r="W34" s="92"/>
      <c r="X34" s="92"/>
      <c r="Y34" s="92"/>
      <c r="Z34" s="92"/>
    </row>
    <row r="35" ht="9.95" customHeight="1" spans="1:26">
      <c r="A35" s="22" t="s">
        <v>47</v>
      </c>
      <c r="B35" s="22" t="s">
        <v>96</v>
      </c>
      <c r="C35" s="31"/>
      <c r="D35" s="31"/>
      <c r="E35" s="32"/>
      <c r="F35" s="20"/>
      <c r="G35" s="48"/>
      <c r="H35" s="48"/>
      <c r="I35" s="48"/>
      <c r="J35" s="48"/>
      <c r="K35" s="67"/>
      <c r="L35" s="67"/>
      <c r="M35" s="62"/>
      <c r="N35" s="62"/>
      <c r="O35" s="62"/>
      <c r="P35" s="63"/>
      <c r="Q35" s="92"/>
      <c r="R35" s="92"/>
      <c r="S35" s="92"/>
      <c r="T35" s="92"/>
      <c r="U35" s="92"/>
      <c r="V35" s="92"/>
      <c r="W35" s="92"/>
      <c r="X35" s="92"/>
      <c r="Y35" s="92"/>
      <c r="Z35" s="92"/>
    </row>
    <row r="36" ht="9.95" customHeight="1" spans="1:26">
      <c r="A36" s="22" t="s">
        <v>56</v>
      </c>
      <c r="B36" s="22" t="s">
        <v>97</v>
      </c>
      <c r="C36" s="31"/>
      <c r="D36" s="31"/>
      <c r="E36" s="32"/>
      <c r="F36" s="20"/>
      <c r="G36" s="48"/>
      <c r="H36" s="48"/>
      <c r="I36" s="48"/>
      <c r="J36" s="48"/>
      <c r="K36" s="67"/>
      <c r="L36" s="67"/>
      <c r="M36" s="62"/>
      <c r="N36" s="62"/>
      <c r="O36" s="62"/>
      <c r="P36" s="63"/>
      <c r="Q36" s="92"/>
      <c r="R36" s="92"/>
      <c r="S36" s="92"/>
      <c r="T36" s="92"/>
      <c r="U36" s="92"/>
      <c r="V36" s="92"/>
      <c r="W36" s="92"/>
      <c r="X36" s="92"/>
      <c r="Y36" s="92"/>
      <c r="Z36" s="92"/>
    </row>
    <row r="37" ht="9.95" customHeight="1" spans="1:26">
      <c r="A37" s="22" t="s">
        <v>58</v>
      </c>
      <c r="B37" s="22" t="s">
        <v>69</v>
      </c>
      <c r="C37" s="31"/>
      <c r="D37" s="31"/>
      <c r="E37" s="32"/>
      <c r="F37" s="20"/>
      <c r="G37" s="48"/>
      <c r="H37" s="48"/>
      <c r="I37" s="48"/>
      <c r="J37" s="48"/>
      <c r="K37" s="67"/>
      <c r="L37" s="67"/>
      <c r="M37" s="62"/>
      <c r="N37" s="62"/>
      <c r="O37" s="62"/>
      <c r="P37" s="63"/>
      <c r="Q37" s="92"/>
      <c r="R37" s="92"/>
      <c r="S37" s="92"/>
      <c r="T37" s="92"/>
      <c r="U37" s="92"/>
      <c r="V37" s="92"/>
      <c r="W37" s="92"/>
      <c r="X37" s="92"/>
      <c r="Y37" s="92"/>
      <c r="Z37" s="92"/>
    </row>
    <row r="38" ht="9.95" customHeight="1" spans="1:26">
      <c r="A38" s="21" t="s">
        <v>98</v>
      </c>
      <c r="B38" s="21" t="s">
        <v>99</v>
      </c>
      <c r="C38" s="13"/>
      <c r="D38" s="13"/>
      <c r="E38" s="19"/>
      <c r="F38" s="20"/>
      <c r="G38" s="45"/>
      <c r="H38" s="45"/>
      <c r="I38" s="45"/>
      <c r="J38" s="45"/>
      <c r="K38" s="64"/>
      <c r="L38" s="64"/>
      <c r="M38" s="62"/>
      <c r="N38" s="62"/>
      <c r="O38" s="62"/>
      <c r="P38" s="63"/>
      <c r="Q38" s="92"/>
      <c r="R38" s="92"/>
      <c r="S38" s="92"/>
      <c r="T38" s="92"/>
      <c r="U38" s="92"/>
      <c r="V38" s="92"/>
      <c r="W38" s="92"/>
      <c r="X38" s="92"/>
      <c r="Y38" s="92"/>
      <c r="Z38" s="92"/>
    </row>
    <row r="39" ht="9.95" customHeight="1" spans="1:26">
      <c r="A39" s="22" t="s">
        <v>38</v>
      </c>
      <c r="B39" s="22" t="s">
        <v>100</v>
      </c>
      <c r="C39" s="13"/>
      <c r="D39" s="13"/>
      <c r="E39" s="19"/>
      <c r="F39" s="23"/>
      <c r="G39" s="24"/>
      <c r="H39" s="24"/>
      <c r="I39" s="24"/>
      <c r="J39" s="24"/>
      <c r="K39" s="64"/>
      <c r="L39" s="64"/>
      <c r="M39" s="62"/>
      <c r="N39" s="62"/>
      <c r="O39" s="62"/>
      <c r="P39" s="63"/>
      <c r="Q39" s="92"/>
      <c r="R39" s="92"/>
      <c r="S39" s="92"/>
      <c r="T39" s="92"/>
      <c r="U39" s="92"/>
      <c r="V39" s="92"/>
      <c r="W39" s="92"/>
      <c r="X39" s="92"/>
      <c r="Y39" s="92"/>
      <c r="Z39" s="92"/>
    </row>
    <row r="40" ht="9.95" customHeight="1" spans="1:26">
      <c r="A40" s="22" t="s">
        <v>47</v>
      </c>
      <c r="B40" s="22" t="s">
        <v>101</v>
      </c>
      <c r="C40" s="13"/>
      <c r="D40" s="13"/>
      <c r="E40" s="19"/>
      <c r="F40" s="23"/>
      <c r="G40" s="24"/>
      <c r="H40" s="24"/>
      <c r="I40" s="24"/>
      <c r="J40" s="24"/>
      <c r="K40" s="64"/>
      <c r="L40" s="64"/>
      <c r="M40" s="62"/>
      <c r="N40" s="62"/>
      <c r="O40" s="62"/>
      <c r="P40" s="63"/>
      <c r="Q40" s="92"/>
      <c r="R40" s="92"/>
      <c r="S40" s="92"/>
      <c r="T40" s="92"/>
      <c r="U40" s="92"/>
      <c r="V40" s="92"/>
      <c r="W40" s="92"/>
      <c r="X40" s="92"/>
      <c r="Y40" s="92"/>
      <c r="Z40" s="92"/>
    </row>
    <row r="41" ht="9.95" customHeight="1" spans="1:26">
      <c r="A41" s="22" t="s">
        <v>56</v>
      </c>
      <c r="B41" s="22" t="s">
        <v>89</v>
      </c>
      <c r="C41" s="31"/>
      <c r="D41" s="31"/>
      <c r="E41" s="32"/>
      <c r="F41" s="23"/>
      <c r="G41" s="26"/>
      <c r="H41" s="26"/>
      <c r="I41" s="26"/>
      <c r="J41" s="26"/>
      <c r="K41" s="64"/>
      <c r="L41" s="64"/>
      <c r="M41" s="62"/>
      <c r="N41" s="62"/>
      <c r="O41" s="62"/>
      <c r="P41" s="63"/>
      <c r="Q41" s="92"/>
      <c r="R41" s="92"/>
      <c r="S41" s="92"/>
      <c r="T41" s="92"/>
      <c r="U41" s="92"/>
      <c r="V41" s="92"/>
      <c r="W41" s="92"/>
      <c r="X41" s="92"/>
      <c r="Y41" s="92"/>
      <c r="Z41" s="92"/>
    </row>
    <row r="43" ht="26.25" customHeight="1" spans="5:5">
      <c r="E43" t="s">
        <v>129</v>
      </c>
    </row>
    <row r="44" ht="26.25" customHeight="1"/>
    <row r="45" ht="26.25" customHeight="1"/>
    <row r="46" ht="24" customHeight="1"/>
    <row r="47" ht="26.25" customHeight="1"/>
    <row r="48" ht="26.25" customHeight="1"/>
    <row r="49" ht="24" customHeight="1"/>
    <row r="50" ht="26.25" customHeight="1"/>
    <row r="51" ht="23.25" customHeight="1"/>
    <row r="52" ht="21.75" customHeight="1"/>
    <row r="53" ht="27" customHeight="1"/>
    <row r="54" ht="18.75" customHeight="1"/>
  </sheetData>
  <mergeCells count="47">
    <mergeCell ref="A1:P1"/>
    <mergeCell ref="A2:E2"/>
    <mergeCell ref="H2:J2"/>
    <mergeCell ref="K2:P2"/>
    <mergeCell ref="G3:J3"/>
    <mergeCell ref="A5:B5"/>
    <mergeCell ref="Q18:V18"/>
    <mergeCell ref="Q19:R19"/>
    <mergeCell ref="S19:T19"/>
    <mergeCell ref="U19:V19"/>
    <mergeCell ref="A3:A4"/>
    <mergeCell ref="B3:B4"/>
    <mergeCell ref="C3:C4"/>
    <mergeCell ref="D3:D4"/>
    <mergeCell ref="E3:E4"/>
    <mergeCell ref="F3:F4"/>
    <mergeCell ref="K3:K4"/>
    <mergeCell ref="L3:L4"/>
    <mergeCell ref="M3:M4"/>
    <mergeCell ref="N3:N4"/>
    <mergeCell ref="O3:O4"/>
    <mergeCell ref="P3:P4"/>
    <mergeCell ref="Q5:Q8"/>
    <mergeCell ref="Q10:Q13"/>
    <mergeCell ref="R5:R8"/>
    <mergeCell ref="R10:R13"/>
    <mergeCell ref="S5:S8"/>
    <mergeCell ref="S10:S13"/>
    <mergeCell ref="T5:T8"/>
    <mergeCell ref="T10:T13"/>
    <mergeCell ref="U5:U8"/>
    <mergeCell ref="U10:U13"/>
    <mergeCell ref="V5:V8"/>
    <mergeCell ref="V10:V13"/>
    <mergeCell ref="W5:W8"/>
    <mergeCell ref="W10:W13"/>
    <mergeCell ref="W18:W20"/>
    <mergeCell ref="X5:X8"/>
    <mergeCell ref="X10:X13"/>
    <mergeCell ref="X18:X20"/>
    <mergeCell ref="Y5:Y8"/>
    <mergeCell ref="Y10:Y13"/>
    <mergeCell ref="Z5:Z8"/>
    <mergeCell ref="AA5:AA8"/>
    <mergeCell ref="AB5:AB8"/>
    <mergeCell ref="AC5:AC8"/>
    <mergeCell ref="AD5:AD8"/>
  </mergeCells>
  <printOptions horizontalCentered="1" verticalCentered="1"/>
  <pageMargins left="0.349305555555556" right="0.15625" top="0.238888888888889" bottom="0.238888888888889" header="0.2" footer="0.2"/>
  <pageSetup paperSize="9" orientation="landscape"/>
  <headerFooter alignWithMargins="0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autoPageBreaks="0"/>
  </sheetPr>
  <dimension ref="A1:AE54"/>
  <sheetViews>
    <sheetView showZeros="0" zoomScale="85" zoomScaleNormal="85" workbookViewId="0">
      <selection activeCell="F5" sqref="F5:J5"/>
    </sheetView>
  </sheetViews>
  <sheetFormatPr defaultColWidth="9" defaultRowHeight="15.6"/>
  <cols>
    <col min="1" max="1" width="4.625" customWidth="1"/>
    <col min="2" max="2" width="12.625" customWidth="1"/>
    <col min="3" max="3" width="5.25" customWidth="1"/>
    <col min="4" max="4" width="6.375" customWidth="1"/>
    <col min="5" max="5" width="33.6" customWidth="1"/>
    <col min="6" max="6" width="8.25" customWidth="1"/>
    <col min="7" max="7" width="6.375" customWidth="1"/>
    <col min="8" max="8" width="6.75" customWidth="1"/>
    <col min="9" max="9" width="5.9" customWidth="1"/>
    <col min="10" max="10" width="6.7" customWidth="1"/>
    <col min="11" max="12" width="5.625" style="5" customWidth="1"/>
    <col min="13" max="16" width="5.625" customWidth="1"/>
    <col min="17" max="17" width="6.125" style="6" customWidth="1"/>
    <col min="18" max="18" width="11.2" style="6" customWidth="1"/>
    <col min="19" max="19" width="6.125" style="6" customWidth="1"/>
    <col min="20" max="20" width="11.2" style="6" customWidth="1"/>
    <col min="21" max="21" width="6.125" style="6" customWidth="1"/>
    <col min="22" max="22" width="11.2" style="6" customWidth="1"/>
    <col min="23" max="26" width="6.125" style="6" customWidth="1"/>
    <col min="27" max="30" width="6.125" customWidth="1"/>
    <col min="31" max="31" width="4.25" customWidth="1"/>
  </cols>
  <sheetData>
    <row r="1" ht="20.1" customHeight="1" spans="1:26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51"/>
      <c r="L1" s="51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12" customHeight="1" spans="1:16">
      <c r="A2" s="8" t="s">
        <v>137</v>
      </c>
      <c r="B2" s="8"/>
      <c r="C2" s="8"/>
      <c r="D2" s="8"/>
      <c r="E2" s="8"/>
      <c r="F2" s="9"/>
      <c r="G2" s="9"/>
      <c r="H2" s="10"/>
      <c r="I2" s="10"/>
      <c r="J2" s="10"/>
      <c r="K2" s="52" t="s">
        <v>2</v>
      </c>
      <c r="L2" s="52"/>
      <c r="M2" s="53"/>
      <c r="N2" s="53"/>
      <c r="O2" s="53"/>
      <c r="P2" s="53"/>
    </row>
    <row r="3" ht="18" customHeight="1" spans="1:26">
      <c r="A3" s="11" t="s">
        <v>3</v>
      </c>
      <c r="B3" s="11" t="s">
        <v>4</v>
      </c>
      <c r="C3" s="12" t="s">
        <v>5</v>
      </c>
      <c r="D3" s="12" t="s">
        <v>6</v>
      </c>
      <c r="E3" s="12" t="s">
        <v>7</v>
      </c>
      <c r="F3" s="13" t="s">
        <v>8</v>
      </c>
      <c r="G3" s="14" t="s">
        <v>9</v>
      </c>
      <c r="H3" s="15"/>
      <c r="I3" s="15"/>
      <c r="J3" s="54"/>
      <c r="K3" s="55" t="s">
        <v>10</v>
      </c>
      <c r="L3" s="55" t="s">
        <v>11</v>
      </c>
      <c r="M3" s="56" t="s">
        <v>12</v>
      </c>
      <c r="N3" s="16" t="s">
        <v>13</v>
      </c>
      <c r="O3" s="16" t="s">
        <v>14</v>
      </c>
      <c r="P3" s="16" t="s">
        <v>15</v>
      </c>
      <c r="Q3" s="80"/>
      <c r="R3" s="80"/>
      <c r="S3" s="80"/>
      <c r="T3" s="80"/>
      <c r="U3" s="80"/>
      <c r="V3" s="80"/>
      <c r="W3" s="80"/>
      <c r="X3" s="80"/>
      <c r="Y3" s="80"/>
      <c r="Z3" s="80"/>
    </row>
    <row r="4" ht="36" customHeight="1" spans="1:26">
      <c r="A4" s="11"/>
      <c r="B4" s="11"/>
      <c r="C4" s="12"/>
      <c r="D4" s="12"/>
      <c r="E4" s="12"/>
      <c r="F4" s="13"/>
      <c r="G4" s="13" t="s">
        <v>16</v>
      </c>
      <c r="H4" s="16" t="s">
        <v>17</v>
      </c>
      <c r="I4" s="57" t="s">
        <v>18</v>
      </c>
      <c r="J4" s="57" t="s">
        <v>19</v>
      </c>
      <c r="K4" s="55"/>
      <c r="L4" s="55"/>
      <c r="M4" s="58"/>
      <c r="N4" s="16"/>
      <c r="O4" s="16"/>
      <c r="P4" s="16"/>
      <c r="Q4" s="80"/>
      <c r="R4" s="80"/>
      <c r="S4" s="80"/>
      <c r="T4" s="80"/>
      <c r="U4" s="80"/>
      <c r="V4" s="80"/>
      <c r="W4" s="80"/>
      <c r="X4" s="80"/>
      <c r="Y4" s="80"/>
      <c r="Z4" s="80"/>
    </row>
    <row r="5" ht="9.95" customHeight="1" spans="1:31">
      <c r="A5" s="17" t="s">
        <v>20</v>
      </c>
      <c r="B5" s="18"/>
      <c r="C5" s="19"/>
      <c r="D5" s="19"/>
      <c r="E5" s="19"/>
      <c r="F5" s="20">
        <f>SUM(F6,F19,F23,F29,F33,F38)</f>
        <v>45.09</v>
      </c>
      <c r="G5" s="20">
        <f>SUM(G6,G19,G23,G29,G33,G38)</f>
        <v>0</v>
      </c>
      <c r="H5" s="20">
        <f>SUM(H6,H19,H23,H29,H33,H38)</f>
        <v>30</v>
      </c>
      <c r="I5" s="20">
        <f>SUM(I6,I19,I23,I29,I33,I38)</f>
        <v>2</v>
      </c>
      <c r="J5" s="20">
        <f>SUM(J6,J19,J23,J29,J33,J38)</f>
        <v>13.09</v>
      </c>
      <c r="K5" s="59">
        <v>21</v>
      </c>
      <c r="L5" s="59">
        <v>118</v>
      </c>
      <c r="M5" s="60"/>
      <c r="N5" s="60"/>
      <c r="O5" s="60"/>
      <c r="P5" s="60"/>
      <c r="Q5" s="81" t="s">
        <v>21</v>
      </c>
      <c r="R5" s="82" t="s">
        <v>22</v>
      </c>
      <c r="S5" s="82" t="s">
        <v>23</v>
      </c>
      <c r="T5" s="83" t="s">
        <v>24</v>
      </c>
      <c r="U5" s="83" t="s">
        <v>25</v>
      </c>
      <c r="V5" s="83" t="s">
        <v>26</v>
      </c>
      <c r="W5" s="83" t="s">
        <v>27</v>
      </c>
      <c r="X5" s="83" t="s">
        <v>28</v>
      </c>
      <c r="Y5" s="83" t="s">
        <v>29</v>
      </c>
      <c r="Z5" s="83" t="s">
        <v>30</v>
      </c>
      <c r="AA5" s="98" t="s">
        <v>31</v>
      </c>
      <c r="AB5" s="98" t="s">
        <v>32</v>
      </c>
      <c r="AC5" s="98" t="s">
        <v>33</v>
      </c>
      <c r="AD5" s="98" t="s">
        <v>34</v>
      </c>
      <c r="AE5" s="99" t="s">
        <v>35</v>
      </c>
    </row>
    <row r="6" ht="9.95" customHeight="1" spans="1:31">
      <c r="A6" s="21" t="s">
        <v>36</v>
      </c>
      <c r="B6" s="21" t="s">
        <v>37</v>
      </c>
      <c r="C6" s="13"/>
      <c r="D6" s="13"/>
      <c r="E6" s="19"/>
      <c r="F6" s="20">
        <f t="shared" ref="F6:J6" si="0">SUM(F7,F10:F12,F18)</f>
        <v>30.09</v>
      </c>
      <c r="G6" s="20">
        <f t="shared" si="0"/>
        <v>0</v>
      </c>
      <c r="H6" s="20">
        <f t="shared" si="0"/>
        <v>30</v>
      </c>
      <c r="I6" s="20">
        <f t="shared" si="0"/>
        <v>0</v>
      </c>
      <c r="J6" s="20">
        <f t="shared" si="0"/>
        <v>0.0899999999999999</v>
      </c>
      <c r="K6" s="61">
        <f>K5</f>
        <v>21</v>
      </c>
      <c r="L6" s="61">
        <f>L5</f>
        <v>118</v>
      </c>
      <c r="M6" s="62"/>
      <c r="N6" s="62"/>
      <c r="O6" s="62"/>
      <c r="P6" s="63"/>
      <c r="Q6" s="84"/>
      <c r="R6" s="82"/>
      <c r="S6" s="82"/>
      <c r="T6" s="83"/>
      <c r="U6" s="83"/>
      <c r="V6" s="83"/>
      <c r="W6" s="83"/>
      <c r="X6" s="83"/>
      <c r="Y6" s="83"/>
      <c r="Z6" s="83"/>
      <c r="AA6" s="98"/>
      <c r="AB6" s="98"/>
      <c r="AC6" s="98"/>
      <c r="AD6" s="98"/>
      <c r="AE6" s="99"/>
    </row>
    <row r="7" ht="9.95" customHeight="1" spans="1:31">
      <c r="A7" s="22" t="s">
        <v>38</v>
      </c>
      <c r="B7" s="22" t="s">
        <v>39</v>
      </c>
      <c r="C7" s="13"/>
      <c r="D7" s="13"/>
      <c r="E7" s="19"/>
      <c r="F7" s="23">
        <f t="shared" ref="F7:J7" si="1">SUM(F8:F9)</f>
        <v>30.09</v>
      </c>
      <c r="G7" s="23">
        <f t="shared" si="1"/>
        <v>0</v>
      </c>
      <c r="H7" s="23">
        <f t="shared" si="1"/>
        <v>30</v>
      </c>
      <c r="I7" s="23">
        <f t="shared" si="1"/>
        <v>0</v>
      </c>
      <c r="J7" s="23">
        <f t="shared" si="1"/>
        <v>0.0899999999999999</v>
      </c>
      <c r="K7" s="64">
        <f>K5</f>
        <v>21</v>
      </c>
      <c r="L7" s="64">
        <f>L5</f>
        <v>118</v>
      </c>
      <c r="M7" s="65"/>
      <c r="N7" s="65"/>
      <c r="O7" s="65"/>
      <c r="P7" s="65"/>
      <c r="Q7" s="84"/>
      <c r="R7" s="82"/>
      <c r="S7" s="82"/>
      <c r="T7" s="83"/>
      <c r="U7" s="83"/>
      <c r="V7" s="83"/>
      <c r="W7" s="83"/>
      <c r="X7" s="83"/>
      <c r="Y7" s="83"/>
      <c r="Z7" s="83"/>
      <c r="AA7" s="98"/>
      <c r="AB7" s="98"/>
      <c r="AC7" s="98"/>
      <c r="AD7" s="98"/>
      <c r="AE7" s="99"/>
    </row>
    <row r="8" ht="9.95" customHeight="1" spans="1:31">
      <c r="A8" s="22" t="s">
        <v>40</v>
      </c>
      <c r="B8" s="22" t="s">
        <v>41</v>
      </c>
      <c r="C8" s="13"/>
      <c r="D8" s="13"/>
      <c r="E8" s="19"/>
      <c r="F8" s="23"/>
      <c r="G8" s="24"/>
      <c r="H8" s="24"/>
      <c r="I8" s="24"/>
      <c r="J8" s="24"/>
      <c r="K8" s="64"/>
      <c r="L8" s="64"/>
      <c r="M8" s="65"/>
      <c r="N8" s="65"/>
      <c r="O8" s="65"/>
      <c r="P8" s="65"/>
      <c r="Q8" s="85"/>
      <c r="R8" s="82"/>
      <c r="S8" s="82"/>
      <c r="T8" s="83"/>
      <c r="U8" s="83"/>
      <c r="V8" s="83"/>
      <c r="W8" s="83"/>
      <c r="X8" s="83"/>
      <c r="Y8" s="83"/>
      <c r="Z8" s="83"/>
      <c r="AA8" s="98"/>
      <c r="AB8" s="98"/>
      <c r="AC8" s="98"/>
      <c r="AD8" s="98"/>
      <c r="AE8" s="99"/>
    </row>
    <row r="9" ht="57" customHeight="1" spans="1:31">
      <c r="A9" s="22" t="s">
        <v>42</v>
      </c>
      <c r="B9" s="22" t="s">
        <v>43</v>
      </c>
      <c r="C9" s="13" t="s">
        <v>44</v>
      </c>
      <c r="D9" s="13" t="s">
        <v>138</v>
      </c>
      <c r="E9" s="19" t="s">
        <v>139</v>
      </c>
      <c r="F9" s="23">
        <f>Q9</f>
        <v>30.09</v>
      </c>
      <c r="G9" s="24"/>
      <c r="H9" s="24">
        <v>30</v>
      </c>
      <c r="I9" s="24"/>
      <c r="J9" s="24">
        <f>F9-G9-H9-I9</f>
        <v>0.0899999999999999</v>
      </c>
      <c r="K9" s="64">
        <f>K5</f>
        <v>21</v>
      </c>
      <c r="L9" s="64">
        <f>L5</f>
        <v>118</v>
      </c>
      <c r="M9" s="65"/>
      <c r="N9" s="65"/>
      <c r="O9" s="65"/>
      <c r="P9" s="65"/>
      <c r="Q9" s="86">
        <f>ROUND((R9*0.052+Q14*0.028+R14*0.06),2)</f>
        <v>30.09</v>
      </c>
      <c r="R9" s="86">
        <f>ROUND((T9*4*0.2+U9*3.5*0.2+V9*3*0.2+W9*2.5*0.2+X9*2*0.2+Y9*1.5*0.15+Z9*1*0.15+AA9*AB9*0.2+AC9*AD9*0.2+AE9*1.2*0.15),2)</f>
        <v>578.66</v>
      </c>
      <c r="S9" s="87">
        <f>SUM(T9:AA9,AC9,AE9)</f>
        <v>1741</v>
      </c>
      <c r="T9" s="88"/>
      <c r="U9" s="88"/>
      <c r="V9" s="88"/>
      <c r="W9" s="89">
        <v>705</v>
      </c>
      <c r="X9" s="89"/>
      <c r="Y9" s="89">
        <v>230</v>
      </c>
      <c r="Z9" s="89">
        <v>55</v>
      </c>
      <c r="AA9" s="100">
        <v>10</v>
      </c>
      <c r="AB9" s="100">
        <v>10</v>
      </c>
      <c r="AC9" s="100">
        <v>9</v>
      </c>
      <c r="AD9" s="100">
        <v>8</v>
      </c>
      <c r="AE9">
        <v>732</v>
      </c>
    </row>
    <row r="10" ht="9.95" customHeight="1" spans="1:26">
      <c r="A10" s="22" t="s">
        <v>47</v>
      </c>
      <c r="B10" s="22" t="s">
        <v>48</v>
      </c>
      <c r="C10" s="13"/>
      <c r="D10" s="13"/>
      <c r="E10" s="25"/>
      <c r="F10" s="23"/>
      <c r="G10" s="26"/>
      <c r="H10" s="27"/>
      <c r="I10" s="66"/>
      <c r="J10" s="66"/>
      <c r="K10" s="67"/>
      <c r="L10" s="67"/>
      <c r="M10" s="62"/>
      <c r="N10" s="62"/>
      <c r="O10" s="62"/>
      <c r="P10" s="63"/>
      <c r="Q10" s="83" t="s">
        <v>49</v>
      </c>
      <c r="R10" s="82" t="s">
        <v>50</v>
      </c>
      <c r="S10" s="90" t="s">
        <v>51</v>
      </c>
      <c r="T10" s="91" t="s">
        <v>52</v>
      </c>
      <c r="U10" s="91" t="s">
        <v>53</v>
      </c>
      <c r="V10" s="91" t="s">
        <v>54</v>
      </c>
      <c r="W10" s="91" t="s">
        <v>55</v>
      </c>
      <c r="X10" s="88"/>
      <c r="Y10" s="88"/>
      <c r="Z10" s="92"/>
    </row>
    <row r="11" ht="9.95" customHeight="1" spans="1:26">
      <c r="A11" s="22" t="s">
        <v>56</v>
      </c>
      <c r="B11" s="22" t="s">
        <v>57</v>
      </c>
      <c r="C11" s="28"/>
      <c r="D11" s="28"/>
      <c r="E11" s="29"/>
      <c r="F11" s="23"/>
      <c r="G11" s="26"/>
      <c r="H11" s="26"/>
      <c r="I11" s="26"/>
      <c r="J11" s="26"/>
      <c r="K11" s="67"/>
      <c r="L11" s="67"/>
      <c r="M11" s="62"/>
      <c r="N11" s="62"/>
      <c r="O11" s="62"/>
      <c r="P11" s="63"/>
      <c r="Q11" s="83"/>
      <c r="R11" s="82"/>
      <c r="S11" s="90"/>
      <c r="T11" s="91"/>
      <c r="U11" s="91"/>
      <c r="V11" s="91"/>
      <c r="W11" s="91"/>
      <c r="X11" s="88"/>
      <c r="Y11" s="88"/>
      <c r="Z11" s="92"/>
    </row>
    <row r="12" ht="9.95" customHeight="1" spans="1:26">
      <c r="A12" s="22" t="s">
        <v>58</v>
      </c>
      <c r="B12" s="22" t="s">
        <v>59</v>
      </c>
      <c r="C12" s="28"/>
      <c r="D12" s="28"/>
      <c r="E12" s="25"/>
      <c r="F12" s="23"/>
      <c r="G12" s="30"/>
      <c r="H12" s="30"/>
      <c r="I12" s="30"/>
      <c r="J12" s="30"/>
      <c r="K12" s="67"/>
      <c r="L12" s="67"/>
      <c r="M12" s="62"/>
      <c r="N12" s="62"/>
      <c r="O12" s="62"/>
      <c r="P12" s="63"/>
      <c r="Q12" s="83"/>
      <c r="R12" s="82"/>
      <c r="S12" s="90"/>
      <c r="T12" s="91"/>
      <c r="U12" s="91"/>
      <c r="V12" s="91"/>
      <c r="W12" s="91"/>
      <c r="X12" s="88"/>
      <c r="Y12" s="88"/>
      <c r="Z12" s="92"/>
    </row>
    <row r="13" ht="9.95" customHeight="1" spans="1:26">
      <c r="A13" s="22" t="s">
        <v>40</v>
      </c>
      <c r="B13" s="22" t="s">
        <v>60</v>
      </c>
      <c r="C13" s="13"/>
      <c r="D13" s="13"/>
      <c r="E13" s="25"/>
      <c r="F13" s="23"/>
      <c r="G13" s="26"/>
      <c r="H13" s="30"/>
      <c r="I13" s="26"/>
      <c r="J13" s="66"/>
      <c r="K13" s="67"/>
      <c r="L13" s="67"/>
      <c r="M13" s="62"/>
      <c r="N13" s="62"/>
      <c r="O13" s="62"/>
      <c r="P13" s="63"/>
      <c r="Q13" s="83"/>
      <c r="R13" s="82"/>
      <c r="S13" s="90"/>
      <c r="T13" s="91"/>
      <c r="U13" s="91"/>
      <c r="V13" s="91"/>
      <c r="W13" s="91"/>
      <c r="X13" s="88"/>
      <c r="Y13" s="88"/>
      <c r="Z13" s="92"/>
    </row>
    <row r="14" ht="9.95" customHeight="1" spans="1:26">
      <c r="A14" s="22" t="s">
        <v>42</v>
      </c>
      <c r="B14" s="22" t="s">
        <v>61</v>
      </c>
      <c r="C14" s="13"/>
      <c r="D14" s="13"/>
      <c r="E14" s="25"/>
      <c r="F14" s="23"/>
      <c r="G14" s="30"/>
      <c r="H14" s="26"/>
      <c r="I14" s="26"/>
      <c r="J14" s="26"/>
      <c r="K14" s="67"/>
      <c r="L14" s="67"/>
      <c r="M14" s="62"/>
      <c r="N14" s="62"/>
      <c r="O14" s="62"/>
      <c r="P14" s="63"/>
      <c r="Q14" s="86"/>
      <c r="R14" s="86">
        <f>ROUND((S14*T14*V14*2)+(S14*(U14+V14*2)*W14),2)</f>
        <v>0</v>
      </c>
      <c r="S14" s="88"/>
      <c r="T14" s="86"/>
      <c r="U14" s="86"/>
      <c r="V14" s="86"/>
      <c r="W14" s="86"/>
      <c r="X14" s="92"/>
      <c r="Y14" s="92"/>
      <c r="Z14" s="92"/>
    </row>
    <row r="15" ht="9.95" customHeight="1" spans="1:26">
      <c r="A15" s="22" t="s">
        <v>62</v>
      </c>
      <c r="B15" s="22" t="s">
        <v>63</v>
      </c>
      <c r="C15" s="28"/>
      <c r="D15" s="28"/>
      <c r="E15" s="25"/>
      <c r="F15" s="23"/>
      <c r="G15" s="30"/>
      <c r="H15" s="30"/>
      <c r="I15" s="30"/>
      <c r="J15" s="30"/>
      <c r="K15" s="67"/>
      <c r="L15" s="67"/>
      <c r="M15" s="62"/>
      <c r="N15" s="62"/>
      <c r="O15" s="62"/>
      <c r="P15" s="63"/>
      <c r="Q15" s="92"/>
      <c r="R15" s="92"/>
      <c r="S15" s="92"/>
      <c r="T15" s="92"/>
      <c r="U15" s="92"/>
      <c r="V15" s="92"/>
      <c r="W15" s="92"/>
      <c r="X15" s="92"/>
      <c r="Y15" s="92"/>
      <c r="Z15" s="92"/>
    </row>
    <row r="16" ht="9.95" customHeight="1" spans="1:26">
      <c r="A16" s="22" t="s">
        <v>64</v>
      </c>
      <c r="B16" s="22" t="s">
        <v>65</v>
      </c>
      <c r="C16" s="13"/>
      <c r="D16" s="13"/>
      <c r="E16" s="25"/>
      <c r="F16" s="23"/>
      <c r="G16" s="26"/>
      <c r="H16" s="26"/>
      <c r="I16" s="26"/>
      <c r="J16" s="26"/>
      <c r="K16" s="67"/>
      <c r="L16" s="67"/>
      <c r="M16" s="62"/>
      <c r="N16" s="62"/>
      <c r="O16" s="62"/>
      <c r="P16" s="63"/>
      <c r="Q16" s="92"/>
      <c r="R16" s="92"/>
      <c r="S16" s="92"/>
      <c r="T16" s="92"/>
      <c r="U16" s="92"/>
      <c r="V16" s="92"/>
      <c r="W16" s="92"/>
      <c r="X16" s="92"/>
      <c r="Y16" s="92"/>
      <c r="Z16" s="92"/>
    </row>
    <row r="17" ht="9.95" customHeight="1" spans="1:26">
      <c r="A17" s="22" t="s">
        <v>66</v>
      </c>
      <c r="B17" s="22" t="s">
        <v>67</v>
      </c>
      <c r="C17" s="31"/>
      <c r="D17" s="31"/>
      <c r="E17" s="32"/>
      <c r="F17" s="23"/>
      <c r="G17" s="26"/>
      <c r="H17" s="26"/>
      <c r="I17" s="26"/>
      <c r="J17" s="26"/>
      <c r="K17" s="67"/>
      <c r="L17" s="67"/>
      <c r="M17" s="62"/>
      <c r="N17" s="62"/>
      <c r="O17" s="62"/>
      <c r="P17" s="63"/>
      <c r="Q17" s="92"/>
      <c r="R17" s="92"/>
      <c r="S17" s="92"/>
      <c r="T17" s="92"/>
      <c r="U17" s="92"/>
      <c r="V17" s="92"/>
      <c r="W17" s="92"/>
      <c r="X17" s="92"/>
      <c r="Y17" s="92"/>
      <c r="Z17" s="92"/>
    </row>
    <row r="18" ht="9.95" customHeight="1" spans="1:26">
      <c r="A18" s="22" t="s">
        <v>68</v>
      </c>
      <c r="B18" s="22" t="s">
        <v>69</v>
      </c>
      <c r="C18" s="31"/>
      <c r="D18" s="31"/>
      <c r="E18" s="32"/>
      <c r="F18" s="23"/>
      <c r="G18" s="26"/>
      <c r="H18" s="26"/>
      <c r="I18" s="26"/>
      <c r="J18" s="26"/>
      <c r="K18" s="67"/>
      <c r="L18" s="67"/>
      <c r="M18" s="62"/>
      <c r="N18" s="62"/>
      <c r="O18" s="62"/>
      <c r="P18" s="63"/>
      <c r="Q18" s="93" t="s">
        <v>70</v>
      </c>
      <c r="R18" s="93"/>
      <c r="S18" s="93"/>
      <c r="T18" s="93"/>
      <c r="U18" s="93"/>
      <c r="V18" s="93"/>
      <c r="W18" s="88" t="s">
        <v>71</v>
      </c>
      <c r="X18" s="88" t="s">
        <v>72</v>
      </c>
      <c r="Y18" s="92"/>
      <c r="Z18" s="92"/>
    </row>
    <row r="19" s="1" customFormat="1" ht="9.95" customHeight="1" spans="1:26">
      <c r="A19" s="33" t="s">
        <v>73</v>
      </c>
      <c r="B19" s="33" t="s">
        <v>74</v>
      </c>
      <c r="C19" s="34"/>
      <c r="D19" s="34"/>
      <c r="E19" s="35"/>
      <c r="F19" s="36">
        <f t="shared" ref="F19:L19" si="2">SUM(F20:F22)</f>
        <v>15</v>
      </c>
      <c r="G19" s="36">
        <f t="shared" si="2"/>
        <v>0</v>
      </c>
      <c r="H19" s="36">
        <f t="shared" si="2"/>
        <v>0</v>
      </c>
      <c r="I19" s="36">
        <f t="shared" si="2"/>
        <v>2</v>
      </c>
      <c r="J19" s="36">
        <f t="shared" si="2"/>
        <v>13</v>
      </c>
      <c r="K19" s="68">
        <f t="shared" si="2"/>
        <v>1</v>
      </c>
      <c r="L19" s="68">
        <f t="shared" si="2"/>
        <v>4</v>
      </c>
      <c r="M19" s="69"/>
      <c r="N19" s="69"/>
      <c r="O19" s="69"/>
      <c r="P19" s="70"/>
      <c r="Q19" s="93" t="s">
        <v>75</v>
      </c>
      <c r="R19" s="93"/>
      <c r="S19" s="93" t="s">
        <v>76</v>
      </c>
      <c r="T19" s="93"/>
      <c r="U19" s="93" t="s">
        <v>77</v>
      </c>
      <c r="V19" s="93"/>
      <c r="W19" s="88"/>
      <c r="X19" s="88"/>
      <c r="Y19" s="97"/>
      <c r="Z19" s="97"/>
    </row>
    <row r="20" s="2" customFormat="1" ht="9.95" customHeight="1" spans="1:26">
      <c r="A20" s="37" t="s">
        <v>38</v>
      </c>
      <c r="B20" s="37" t="s">
        <v>78</v>
      </c>
      <c r="C20" s="38"/>
      <c r="D20" s="39"/>
      <c r="E20" s="40"/>
      <c r="F20" s="41"/>
      <c r="G20" s="26"/>
      <c r="H20" s="26"/>
      <c r="I20" s="26"/>
      <c r="J20" s="26"/>
      <c r="K20" s="71"/>
      <c r="L20" s="71"/>
      <c r="M20" s="69"/>
      <c r="N20" s="69"/>
      <c r="O20" s="69"/>
      <c r="P20" s="70"/>
      <c r="Q20" s="94" t="s">
        <v>79</v>
      </c>
      <c r="R20" s="94" t="s">
        <v>80</v>
      </c>
      <c r="S20" s="94" t="s">
        <v>79</v>
      </c>
      <c r="T20" s="94" t="s">
        <v>80</v>
      </c>
      <c r="U20" s="94" t="s">
        <v>79</v>
      </c>
      <c r="V20" s="94" t="s">
        <v>80</v>
      </c>
      <c r="W20" s="88"/>
      <c r="X20" s="88"/>
      <c r="Y20" s="97"/>
      <c r="Z20" s="97"/>
    </row>
    <row r="21" s="3" customFormat="1" ht="9.95" customHeight="1" spans="1:26">
      <c r="A21" s="42" t="s">
        <v>47</v>
      </c>
      <c r="B21" s="43" t="s">
        <v>81</v>
      </c>
      <c r="C21" s="38" t="str">
        <f>C9</f>
        <v>新建</v>
      </c>
      <c r="D21" s="38" t="str">
        <f>D9</f>
        <v>阿底希</v>
      </c>
      <c r="E21" s="40" t="str">
        <f>"实施农村危房改造"&amp;X21&amp;"户"</f>
        <v>实施农村危房改造1户</v>
      </c>
      <c r="F21" s="41">
        <f>X21*15</f>
        <v>15</v>
      </c>
      <c r="G21" s="26"/>
      <c r="H21" s="26"/>
      <c r="I21" s="26">
        <f>(S21+U21)*2+(T21+V21)*6</f>
        <v>2</v>
      </c>
      <c r="J21" s="26">
        <f>F21-I21</f>
        <v>13</v>
      </c>
      <c r="K21" s="71">
        <f>X21</f>
        <v>1</v>
      </c>
      <c r="L21" s="71">
        <f>X21*4</f>
        <v>4</v>
      </c>
      <c r="M21" s="72"/>
      <c r="N21" s="72"/>
      <c r="O21" s="72"/>
      <c r="P21" s="73"/>
      <c r="Q21" s="95">
        <v>1</v>
      </c>
      <c r="R21" s="95">
        <v>1</v>
      </c>
      <c r="S21" s="95">
        <v>1</v>
      </c>
      <c r="T21" s="95">
        <v>0</v>
      </c>
      <c r="U21" s="95">
        <v>0</v>
      </c>
      <c r="V21" s="95">
        <v>0</v>
      </c>
      <c r="W21" s="96">
        <f>SUM(Q21:V21)</f>
        <v>3</v>
      </c>
      <c r="X21" s="96">
        <f>SUM(S21:V21)</f>
        <v>1</v>
      </c>
      <c r="Y21" s="96"/>
      <c r="Z21" s="96"/>
    </row>
    <row r="22" s="2" customFormat="1" ht="9.95" customHeight="1" spans="1:26">
      <c r="A22" s="37" t="s">
        <v>56</v>
      </c>
      <c r="B22" s="37" t="s">
        <v>82</v>
      </c>
      <c r="C22" s="39"/>
      <c r="D22" s="39"/>
      <c r="E22" s="44"/>
      <c r="F22" s="41"/>
      <c r="G22" s="26"/>
      <c r="H22" s="26"/>
      <c r="I22" s="26"/>
      <c r="J22" s="26"/>
      <c r="K22" s="71"/>
      <c r="L22" s="71"/>
      <c r="M22" s="74"/>
      <c r="N22" s="74"/>
      <c r="O22" s="74"/>
      <c r="P22" s="75"/>
      <c r="Q22" s="92"/>
      <c r="R22" s="92"/>
      <c r="S22" s="92"/>
      <c r="T22" s="92"/>
      <c r="U22" s="92"/>
      <c r="V22" s="92"/>
      <c r="W22" s="92"/>
      <c r="X22" s="92"/>
      <c r="Y22" s="92"/>
      <c r="Z22" s="92"/>
    </row>
    <row r="23" ht="9.95" customHeight="1" spans="1:26">
      <c r="A23" s="21" t="s">
        <v>83</v>
      </c>
      <c r="B23" s="21" t="s">
        <v>84</v>
      </c>
      <c r="C23" s="13"/>
      <c r="D23" s="13"/>
      <c r="E23" s="19"/>
      <c r="F23" s="20"/>
      <c r="G23" s="45"/>
      <c r="H23" s="45"/>
      <c r="I23" s="45"/>
      <c r="J23" s="45"/>
      <c r="K23" s="64"/>
      <c r="L23" s="64"/>
      <c r="M23" s="62"/>
      <c r="N23" s="62"/>
      <c r="O23" s="62"/>
      <c r="P23" s="63"/>
      <c r="Q23" s="92"/>
      <c r="R23" s="92"/>
      <c r="S23" s="92"/>
      <c r="T23" s="92"/>
      <c r="U23" s="92"/>
      <c r="V23" s="92"/>
      <c r="W23" s="92"/>
      <c r="X23" s="92"/>
      <c r="Y23" s="92"/>
      <c r="Z23" s="92"/>
    </row>
    <row r="24" ht="9.95" customHeight="1" spans="1:26">
      <c r="A24" s="22" t="s">
        <v>38</v>
      </c>
      <c r="B24" s="22" t="s">
        <v>85</v>
      </c>
      <c r="C24" s="13"/>
      <c r="D24" s="13"/>
      <c r="E24" s="19"/>
      <c r="F24" s="20"/>
      <c r="G24" s="45"/>
      <c r="H24" s="45"/>
      <c r="I24" s="45"/>
      <c r="J24" s="45"/>
      <c r="K24" s="64"/>
      <c r="L24" s="64"/>
      <c r="M24" s="62"/>
      <c r="N24" s="62"/>
      <c r="O24" s="62"/>
      <c r="P24" s="63"/>
      <c r="Q24" s="92"/>
      <c r="R24" s="92"/>
      <c r="S24" s="92"/>
      <c r="T24" s="92"/>
      <c r="U24" s="92"/>
      <c r="V24" s="92"/>
      <c r="W24" s="92"/>
      <c r="X24" s="92"/>
      <c r="Y24" s="92"/>
      <c r="Z24" s="92"/>
    </row>
    <row r="25" ht="9.95" customHeight="1" spans="1:26">
      <c r="A25" s="22" t="s">
        <v>47</v>
      </c>
      <c r="B25" s="22" t="s">
        <v>86</v>
      </c>
      <c r="C25" s="28"/>
      <c r="D25" s="28"/>
      <c r="E25" s="19"/>
      <c r="F25" s="23"/>
      <c r="G25" s="24"/>
      <c r="H25" s="24"/>
      <c r="I25" s="24"/>
      <c r="J25" s="24"/>
      <c r="K25" s="64"/>
      <c r="L25" s="64"/>
      <c r="M25" s="62"/>
      <c r="N25" s="62"/>
      <c r="O25" s="62"/>
      <c r="P25" s="63"/>
      <c r="Q25" s="92"/>
      <c r="R25" s="92"/>
      <c r="S25" s="92"/>
      <c r="T25" s="92"/>
      <c r="U25" s="92"/>
      <c r="V25" s="92"/>
      <c r="W25" s="92"/>
      <c r="X25" s="92"/>
      <c r="Y25" s="92"/>
      <c r="Z25" s="92"/>
    </row>
    <row r="26" ht="9.95" customHeight="1" spans="1:26">
      <c r="A26" s="22" t="s">
        <v>56</v>
      </c>
      <c r="B26" s="22" t="s">
        <v>87</v>
      </c>
      <c r="C26" s="13"/>
      <c r="D26" s="13"/>
      <c r="E26" s="19"/>
      <c r="F26" s="23"/>
      <c r="G26" s="26"/>
      <c r="H26" s="27"/>
      <c r="I26" s="66"/>
      <c r="J26" s="66"/>
      <c r="K26" s="67"/>
      <c r="L26" s="67"/>
      <c r="M26" s="62"/>
      <c r="N26" s="62"/>
      <c r="O26" s="62"/>
      <c r="P26" s="63"/>
      <c r="Q26" s="92"/>
      <c r="R26" s="92"/>
      <c r="S26" s="92"/>
      <c r="T26" s="92"/>
      <c r="U26" s="92"/>
      <c r="V26" s="92"/>
      <c r="W26" s="92"/>
      <c r="X26" s="92"/>
      <c r="Y26" s="92"/>
      <c r="Z26" s="92"/>
    </row>
    <row r="27" ht="9.95" customHeight="1" spans="1:26">
      <c r="A27" s="22" t="s">
        <v>58</v>
      </c>
      <c r="B27" s="22" t="s">
        <v>88</v>
      </c>
      <c r="C27" s="13"/>
      <c r="D27" s="13"/>
      <c r="E27" s="46"/>
      <c r="F27" s="23"/>
      <c r="G27" s="26"/>
      <c r="H27" s="27"/>
      <c r="I27" s="66"/>
      <c r="J27" s="76"/>
      <c r="K27" s="67"/>
      <c r="L27" s="67"/>
      <c r="M27" s="62"/>
      <c r="N27" s="62"/>
      <c r="O27" s="62"/>
      <c r="P27" s="63"/>
      <c r="Q27" s="92"/>
      <c r="R27" s="92"/>
      <c r="S27" s="92"/>
      <c r="T27" s="92"/>
      <c r="U27" s="92"/>
      <c r="V27" s="92"/>
      <c r="W27" s="92"/>
      <c r="X27" s="92"/>
      <c r="Y27" s="92"/>
      <c r="Z27" s="92"/>
    </row>
    <row r="28" ht="9.95" customHeight="1" spans="1:26">
      <c r="A28" s="22" t="s">
        <v>68</v>
      </c>
      <c r="B28" s="22" t="s">
        <v>89</v>
      </c>
      <c r="C28" s="31"/>
      <c r="D28" s="31"/>
      <c r="E28" s="32"/>
      <c r="F28" s="23"/>
      <c r="G28" s="30"/>
      <c r="H28" s="30"/>
      <c r="I28" s="30"/>
      <c r="J28" s="77"/>
      <c r="K28" s="67"/>
      <c r="L28" s="67"/>
      <c r="M28" s="62"/>
      <c r="N28" s="62"/>
      <c r="O28" s="62"/>
      <c r="P28" s="63"/>
      <c r="Q28" s="92"/>
      <c r="R28" s="92"/>
      <c r="S28" s="92"/>
      <c r="T28" s="92"/>
      <c r="U28" s="92"/>
      <c r="V28" s="92"/>
      <c r="W28" s="92"/>
      <c r="X28" s="92"/>
      <c r="Y28" s="92"/>
      <c r="Z28" s="92"/>
    </row>
    <row r="29" ht="9.95" customHeight="1" spans="1:26">
      <c r="A29" s="21" t="s">
        <v>90</v>
      </c>
      <c r="B29" s="21" t="s">
        <v>91</v>
      </c>
      <c r="C29" s="13"/>
      <c r="D29" s="13"/>
      <c r="E29" s="19"/>
      <c r="F29" s="23"/>
      <c r="G29" s="24"/>
      <c r="H29" s="24"/>
      <c r="I29" s="24"/>
      <c r="J29" s="24"/>
      <c r="K29" s="67"/>
      <c r="L29" s="67"/>
      <c r="M29" s="62"/>
      <c r="N29" s="62"/>
      <c r="O29" s="62"/>
      <c r="P29" s="63"/>
      <c r="Q29" s="92"/>
      <c r="R29" s="92"/>
      <c r="S29" s="92"/>
      <c r="T29" s="92"/>
      <c r="U29" s="92"/>
      <c r="V29" s="92"/>
      <c r="W29" s="92"/>
      <c r="X29" s="92"/>
      <c r="Y29" s="92"/>
      <c r="Z29" s="92"/>
    </row>
    <row r="30" ht="9.95" customHeight="1" spans="1:26">
      <c r="A30" s="22" t="s">
        <v>38</v>
      </c>
      <c r="B30" s="22" t="s">
        <v>92</v>
      </c>
      <c r="C30" s="13"/>
      <c r="D30" s="13"/>
      <c r="E30" s="19"/>
      <c r="F30" s="23"/>
      <c r="G30" s="24"/>
      <c r="H30" s="24"/>
      <c r="I30" s="24"/>
      <c r="J30" s="24"/>
      <c r="K30" s="67"/>
      <c r="L30" s="67"/>
      <c r="M30" s="62"/>
      <c r="N30" s="62"/>
      <c r="O30" s="62"/>
      <c r="P30" s="63"/>
      <c r="Q30" s="92"/>
      <c r="R30" s="92"/>
      <c r="S30" s="92"/>
      <c r="T30" s="92"/>
      <c r="U30" s="92"/>
      <c r="V30" s="92"/>
      <c r="W30" s="92"/>
      <c r="X30" s="92"/>
      <c r="Y30" s="92"/>
      <c r="Z30" s="92"/>
    </row>
    <row r="31" ht="9.95" customHeight="1" spans="1:26">
      <c r="A31" s="22" t="s">
        <v>47</v>
      </c>
      <c r="B31" s="22" t="s">
        <v>91</v>
      </c>
      <c r="C31" s="13"/>
      <c r="D31" s="13"/>
      <c r="E31" s="47"/>
      <c r="F31" s="23"/>
      <c r="G31" s="26"/>
      <c r="H31" s="26"/>
      <c r="I31" s="26"/>
      <c r="J31" s="26"/>
      <c r="K31" s="67"/>
      <c r="L31" s="67"/>
      <c r="M31" s="62"/>
      <c r="N31" s="62"/>
      <c r="O31" s="62"/>
      <c r="P31" s="63"/>
      <c r="Q31" s="92"/>
      <c r="R31" s="92"/>
      <c r="S31" s="92"/>
      <c r="T31" s="92"/>
      <c r="U31" s="92"/>
      <c r="V31" s="92"/>
      <c r="W31" s="92"/>
      <c r="X31" s="92"/>
      <c r="Y31" s="92"/>
      <c r="Z31" s="92"/>
    </row>
    <row r="32" ht="9.95" customHeight="1" spans="1:26">
      <c r="A32" s="22" t="s">
        <v>56</v>
      </c>
      <c r="B32" s="22" t="s">
        <v>89</v>
      </c>
      <c r="C32" s="31"/>
      <c r="D32" s="31"/>
      <c r="E32" s="32"/>
      <c r="F32" s="20"/>
      <c r="G32" s="48"/>
      <c r="H32" s="48"/>
      <c r="I32" s="48"/>
      <c r="J32" s="48"/>
      <c r="K32" s="67"/>
      <c r="L32" s="67"/>
      <c r="M32" s="62"/>
      <c r="N32" s="62"/>
      <c r="O32" s="62"/>
      <c r="P32" s="63"/>
      <c r="Q32" s="92"/>
      <c r="R32" s="92"/>
      <c r="S32" s="92"/>
      <c r="T32" s="92"/>
      <c r="U32" s="92"/>
      <c r="V32" s="92"/>
      <c r="W32" s="92"/>
      <c r="X32" s="92"/>
      <c r="Y32" s="92"/>
      <c r="Z32" s="92"/>
    </row>
    <row r="33" s="4" customFormat="1" ht="9.95" customHeight="1" spans="1:26">
      <c r="A33" s="21" t="s">
        <v>93</v>
      </c>
      <c r="B33" s="21" t="s">
        <v>94</v>
      </c>
      <c r="C33" s="49"/>
      <c r="D33" s="49"/>
      <c r="E33" s="50"/>
      <c r="F33" s="20"/>
      <c r="G33" s="48"/>
      <c r="H33" s="48"/>
      <c r="I33" s="48"/>
      <c r="J33" s="48"/>
      <c r="K33" s="61"/>
      <c r="L33" s="61"/>
      <c r="M33" s="78"/>
      <c r="N33" s="78"/>
      <c r="O33" s="78"/>
      <c r="P33" s="79"/>
      <c r="Q33" s="97"/>
      <c r="R33" s="97"/>
      <c r="S33" s="97"/>
      <c r="T33" s="97"/>
      <c r="U33" s="97"/>
      <c r="V33" s="97"/>
      <c r="W33" s="97"/>
      <c r="X33" s="97"/>
      <c r="Y33" s="97"/>
      <c r="Z33" s="97"/>
    </row>
    <row r="34" ht="9.95" customHeight="1" spans="1:26">
      <c r="A34" s="22" t="s">
        <v>38</v>
      </c>
      <c r="B34" s="22" t="s">
        <v>95</v>
      </c>
      <c r="C34" s="31"/>
      <c r="D34" s="31"/>
      <c r="E34" s="32"/>
      <c r="F34" s="20"/>
      <c r="G34" s="48"/>
      <c r="H34" s="48"/>
      <c r="I34" s="48"/>
      <c r="J34" s="48"/>
      <c r="K34" s="67"/>
      <c r="L34" s="67"/>
      <c r="M34" s="62"/>
      <c r="N34" s="62"/>
      <c r="O34" s="62"/>
      <c r="P34" s="63"/>
      <c r="Q34" s="92"/>
      <c r="R34" s="92"/>
      <c r="S34" s="92"/>
      <c r="T34" s="92"/>
      <c r="U34" s="92"/>
      <c r="V34" s="92"/>
      <c r="W34" s="92"/>
      <c r="X34" s="92"/>
      <c r="Y34" s="92"/>
      <c r="Z34" s="92"/>
    </row>
    <row r="35" ht="9.95" customHeight="1" spans="1:26">
      <c r="A35" s="22" t="s">
        <v>47</v>
      </c>
      <c r="B35" s="22" t="s">
        <v>96</v>
      </c>
      <c r="C35" s="31"/>
      <c r="D35" s="31"/>
      <c r="E35" s="32"/>
      <c r="F35" s="20"/>
      <c r="G35" s="48"/>
      <c r="H35" s="48"/>
      <c r="I35" s="48"/>
      <c r="J35" s="48"/>
      <c r="K35" s="67"/>
      <c r="L35" s="67"/>
      <c r="M35" s="62"/>
      <c r="N35" s="62"/>
      <c r="O35" s="62"/>
      <c r="P35" s="63"/>
      <c r="Q35" s="92"/>
      <c r="R35" s="92"/>
      <c r="S35" s="92"/>
      <c r="T35" s="92"/>
      <c r="U35" s="92"/>
      <c r="V35" s="92"/>
      <c r="W35" s="92"/>
      <c r="X35" s="92"/>
      <c r="Y35" s="92"/>
      <c r="Z35" s="92"/>
    </row>
    <row r="36" ht="9.95" customHeight="1" spans="1:26">
      <c r="A36" s="22" t="s">
        <v>56</v>
      </c>
      <c r="B36" s="22" t="s">
        <v>97</v>
      </c>
      <c r="C36" s="31"/>
      <c r="D36" s="31"/>
      <c r="E36" s="32"/>
      <c r="F36" s="20"/>
      <c r="G36" s="48"/>
      <c r="H36" s="48"/>
      <c r="I36" s="48"/>
      <c r="J36" s="48"/>
      <c r="K36" s="67"/>
      <c r="L36" s="67"/>
      <c r="M36" s="62"/>
      <c r="N36" s="62"/>
      <c r="O36" s="62"/>
      <c r="P36" s="63"/>
      <c r="Q36" s="92"/>
      <c r="R36" s="92"/>
      <c r="S36" s="92"/>
      <c r="T36" s="92"/>
      <c r="U36" s="92"/>
      <c r="V36" s="92"/>
      <c r="W36" s="92"/>
      <c r="X36" s="92"/>
      <c r="Y36" s="92"/>
      <c r="Z36" s="92"/>
    </row>
    <row r="37" ht="9.95" customHeight="1" spans="1:26">
      <c r="A37" s="22" t="s">
        <v>58</v>
      </c>
      <c r="B37" s="22" t="s">
        <v>69</v>
      </c>
      <c r="C37" s="31"/>
      <c r="D37" s="31"/>
      <c r="E37" s="32"/>
      <c r="F37" s="20"/>
      <c r="G37" s="48"/>
      <c r="H37" s="48"/>
      <c r="I37" s="48"/>
      <c r="J37" s="48"/>
      <c r="K37" s="67"/>
      <c r="L37" s="67"/>
      <c r="M37" s="62"/>
      <c r="N37" s="62"/>
      <c r="O37" s="62"/>
      <c r="P37" s="63"/>
      <c r="Q37" s="92"/>
      <c r="R37" s="92"/>
      <c r="S37" s="92"/>
      <c r="T37" s="92"/>
      <c r="U37" s="92"/>
      <c r="V37" s="92"/>
      <c r="W37" s="92"/>
      <c r="X37" s="92"/>
      <c r="Y37" s="92"/>
      <c r="Z37" s="92"/>
    </row>
    <row r="38" ht="9.95" customHeight="1" spans="1:26">
      <c r="A38" s="21" t="s">
        <v>98</v>
      </c>
      <c r="B38" s="21" t="s">
        <v>99</v>
      </c>
      <c r="C38" s="13"/>
      <c r="D38" s="13"/>
      <c r="E38" s="19"/>
      <c r="F38" s="20"/>
      <c r="G38" s="45"/>
      <c r="H38" s="45"/>
      <c r="I38" s="45"/>
      <c r="J38" s="45"/>
      <c r="K38" s="64"/>
      <c r="L38" s="64"/>
      <c r="M38" s="62"/>
      <c r="N38" s="62"/>
      <c r="O38" s="62"/>
      <c r="P38" s="63"/>
      <c r="Q38" s="92"/>
      <c r="R38" s="92"/>
      <c r="S38" s="92"/>
      <c r="T38" s="92"/>
      <c r="U38" s="92"/>
      <c r="V38" s="92"/>
      <c r="W38" s="92"/>
      <c r="X38" s="92"/>
      <c r="Y38" s="92"/>
      <c r="Z38" s="92"/>
    </row>
    <row r="39" ht="9.95" customHeight="1" spans="1:26">
      <c r="A39" s="22" t="s">
        <v>38</v>
      </c>
      <c r="B39" s="22" t="s">
        <v>100</v>
      </c>
      <c r="C39" s="13"/>
      <c r="D39" s="13"/>
      <c r="E39" s="19"/>
      <c r="F39" s="23"/>
      <c r="G39" s="24"/>
      <c r="H39" s="24"/>
      <c r="I39" s="24"/>
      <c r="J39" s="24"/>
      <c r="K39" s="64"/>
      <c r="L39" s="64"/>
      <c r="M39" s="62"/>
      <c r="N39" s="62"/>
      <c r="O39" s="62"/>
      <c r="P39" s="63"/>
      <c r="Q39" s="92"/>
      <c r="R39" s="92"/>
      <c r="S39" s="92"/>
      <c r="T39" s="92"/>
      <c r="U39" s="92"/>
      <c r="V39" s="92"/>
      <c r="W39" s="92"/>
      <c r="X39" s="92"/>
      <c r="Y39" s="92"/>
      <c r="Z39" s="92"/>
    </row>
    <row r="40" ht="9.95" customHeight="1" spans="1:26">
      <c r="A40" s="22" t="s">
        <v>47</v>
      </c>
      <c r="B40" s="22" t="s">
        <v>101</v>
      </c>
      <c r="C40" s="13"/>
      <c r="D40" s="13"/>
      <c r="E40" s="19"/>
      <c r="F40" s="23"/>
      <c r="G40" s="24"/>
      <c r="H40" s="24"/>
      <c r="I40" s="24"/>
      <c r="J40" s="24"/>
      <c r="K40" s="64"/>
      <c r="L40" s="64"/>
      <c r="M40" s="62"/>
      <c r="N40" s="62"/>
      <c r="O40" s="62"/>
      <c r="P40" s="63"/>
      <c r="Q40" s="92"/>
      <c r="R40" s="92"/>
      <c r="S40" s="92"/>
      <c r="T40" s="92"/>
      <c r="U40" s="92"/>
      <c r="V40" s="92"/>
      <c r="W40" s="92"/>
      <c r="X40" s="92"/>
      <c r="Y40" s="92"/>
      <c r="Z40" s="92"/>
    </row>
    <row r="41" ht="9.95" customHeight="1" spans="1:26">
      <c r="A41" s="22" t="s">
        <v>56</v>
      </c>
      <c r="B41" s="22" t="s">
        <v>89</v>
      </c>
      <c r="C41" s="31"/>
      <c r="D41" s="31"/>
      <c r="E41" s="32"/>
      <c r="F41" s="23"/>
      <c r="G41" s="26"/>
      <c r="H41" s="26"/>
      <c r="I41" s="26"/>
      <c r="J41" s="26"/>
      <c r="K41" s="64"/>
      <c r="L41" s="64"/>
      <c r="M41" s="62"/>
      <c r="N41" s="62"/>
      <c r="O41" s="62"/>
      <c r="P41" s="63"/>
      <c r="Q41" s="92"/>
      <c r="R41" s="92"/>
      <c r="S41" s="92"/>
      <c r="T41" s="92"/>
      <c r="U41" s="92"/>
      <c r="V41" s="92"/>
      <c r="W41" s="92"/>
      <c r="X41" s="92"/>
      <c r="Y41" s="92"/>
      <c r="Z41" s="92"/>
    </row>
    <row r="43" ht="26.25" customHeight="1" spans="5:5">
      <c r="E43" t="s">
        <v>129</v>
      </c>
    </row>
    <row r="44" ht="26.25" customHeight="1"/>
    <row r="45" ht="26.25" customHeight="1"/>
    <row r="46" ht="24" customHeight="1"/>
    <row r="47" ht="26.25" customHeight="1"/>
    <row r="48" ht="26.25" customHeight="1"/>
    <row r="49" ht="24" customHeight="1"/>
    <row r="50" ht="26.25" customHeight="1"/>
    <row r="51" ht="23.25" customHeight="1"/>
    <row r="52" ht="21.75" customHeight="1"/>
    <row r="53" ht="27" customHeight="1"/>
    <row r="54" ht="18.75" customHeight="1"/>
  </sheetData>
  <mergeCells count="48">
    <mergeCell ref="A1:P1"/>
    <mergeCell ref="A2:E2"/>
    <mergeCell ref="H2:J2"/>
    <mergeCell ref="K2:P2"/>
    <mergeCell ref="G3:J3"/>
    <mergeCell ref="A5:B5"/>
    <mergeCell ref="Q18:V18"/>
    <mergeCell ref="Q19:R19"/>
    <mergeCell ref="S19:T19"/>
    <mergeCell ref="U19:V19"/>
    <mergeCell ref="A3:A4"/>
    <mergeCell ref="B3:B4"/>
    <mergeCell ref="C3:C4"/>
    <mergeCell ref="D3:D4"/>
    <mergeCell ref="E3:E4"/>
    <mergeCell ref="F3:F4"/>
    <mergeCell ref="K3:K4"/>
    <mergeCell ref="L3:L4"/>
    <mergeCell ref="M3:M4"/>
    <mergeCell ref="N3:N4"/>
    <mergeCell ref="O3:O4"/>
    <mergeCell ref="P3:P4"/>
    <mergeCell ref="Q5:Q8"/>
    <mergeCell ref="Q10:Q13"/>
    <mergeCell ref="R5:R8"/>
    <mergeCell ref="R10:R13"/>
    <mergeCell ref="S5:S8"/>
    <mergeCell ref="S10:S13"/>
    <mergeCell ref="T5:T8"/>
    <mergeCell ref="T10:T13"/>
    <mergeCell ref="U5:U8"/>
    <mergeCell ref="U10:U13"/>
    <mergeCell ref="V5:V8"/>
    <mergeCell ref="V10:V13"/>
    <mergeCell ref="W5:W8"/>
    <mergeCell ref="W10:W13"/>
    <mergeCell ref="W18:W20"/>
    <mergeCell ref="X5:X8"/>
    <mergeCell ref="X10:X13"/>
    <mergeCell ref="X18:X20"/>
    <mergeCell ref="Y5:Y8"/>
    <mergeCell ref="Y10:Y13"/>
    <mergeCell ref="Z5:Z8"/>
    <mergeCell ref="AA5:AA8"/>
    <mergeCell ref="AB5:AB8"/>
    <mergeCell ref="AC5:AC8"/>
    <mergeCell ref="AD5:AD8"/>
    <mergeCell ref="AE5:AE8"/>
  </mergeCells>
  <printOptions horizontalCentered="1" verticalCentered="1"/>
  <pageMargins left="0.349305555555556" right="0.15625" top="0.238888888888889" bottom="0.238888888888889" header="0.2" footer="0.2"/>
  <pageSetup paperSize="9" orientation="landscape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autoPageBreaks="0"/>
  </sheetPr>
  <dimension ref="A1:AD54"/>
  <sheetViews>
    <sheetView showZeros="0" zoomScale="89" zoomScaleNormal="89" workbookViewId="0">
      <selection activeCell="F5" sqref="F5:J5"/>
    </sheetView>
  </sheetViews>
  <sheetFormatPr defaultColWidth="9" defaultRowHeight="15.6"/>
  <cols>
    <col min="1" max="1" width="4.625" customWidth="1"/>
    <col min="2" max="2" width="12.625" customWidth="1"/>
    <col min="3" max="3" width="5.25" customWidth="1"/>
    <col min="4" max="4" width="5.725" customWidth="1"/>
    <col min="5" max="5" width="34.9416666666667" customWidth="1"/>
    <col min="6" max="6" width="9.5" customWidth="1"/>
    <col min="7" max="7" width="6.375" customWidth="1"/>
    <col min="8" max="8" width="6.75" customWidth="1"/>
    <col min="9" max="9" width="5.9" customWidth="1"/>
    <col min="10" max="10" width="6.7" customWidth="1"/>
    <col min="11" max="12" width="5.625" style="5" customWidth="1"/>
    <col min="13" max="16" width="5.625" customWidth="1"/>
    <col min="17" max="17" width="7.625" style="6" customWidth="1"/>
    <col min="18" max="18" width="11.2" style="6" customWidth="1"/>
    <col min="19" max="19" width="7.625" style="6" customWidth="1"/>
    <col min="20" max="20" width="11.2" style="6" customWidth="1"/>
    <col min="21" max="21" width="6.25" style="6" customWidth="1"/>
    <col min="22" max="22" width="11.2" style="6" customWidth="1"/>
    <col min="23" max="23" width="6.25" style="6" customWidth="1"/>
    <col min="24" max="24" width="7" style="6" customWidth="1"/>
    <col min="25" max="26" width="6.25" style="6" customWidth="1"/>
    <col min="27" max="27" width="6.75" customWidth="1"/>
    <col min="28" max="30" width="6.25" customWidth="1"/>
  </cols>
  <sheetData>
    <row r="1" ht="20.1" customHeight="1" spans="1:26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51"/>
      <c r="L1" s="51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12" customHeight="1" spans="1:16">
      <c r="A2" s="8" t="s">
        <v>102</v>
      </c>
      <c r="B2" s="8"/>
      <c r="C2" s="8"/>
      <c r="D2" s="8"/>
      <c r="E2" s="8"/>
      <c r="F2" s="9"/>
      <c r="G2" s="9"/>
      <c r="H2" s="10"/>
      <c r="I2" s="10"/>
      <c r="J2" s="10"/>
      <c r="K2" s="52" t="s">
        <v>103</v>
      </c>
      <c r="L2" s="52"/>
      <c r="M2" s="53"/>
      <c r="N2" s="53"/>
      <c r="O2" s="53"/>
      <c r="P2" s="53"/>
    </row>
    <row r="3" ht="18" customHeight="1" spans="1:26">
      <c r="A3" s="11" t="s">
        <v>3</v>
      </c>
      <c r="B3" s="11" t="s">
        <v>4</v>
      </c>
      <c r="C3" s="12" t="s">
        <v>5</v>
      </c>
      <c r="D3" s="12" t="s">
        <v>6</v>
      </c>
      <c r="E3" s="12" t="s">
        <v>7</v>
      </c>
      <c r="F3" s="13" t="s">
        <v>8</v>
      </c>
      <c r="G3" s="14" t="s">
        <v>9</v>
      </c>
      <c r="H3" s="15"/>
      <c r="I3" s="15"/>
      <c r="J3" s="54"/>
      <c r="K3" s="55" t="s">
        <v>10</v>
      </c>
      <c r="L3" s="55" t="s">
        <v>11</v>
      </c>
      <c r="M3" s="56" t="s">
        <v>12</v>
      </c>
      <c r="N3" s="16" t="s">
        <v>13</v>
      </c>
      <c r="O3" s="16" t="s">
        <v>14</v>
      </c>
      <c r="P3" s="16" t="s">
        <v>15</v>
      </c>
      <c r="Q3" s="80"/>
      <c r="R3" s="80"/>
      <c r="S3" s="80"/>
      <c r="T3" s="80"/>
      <c r="U3" s="80"/>
      <c r="V3" s="80"/>
      <c r="W3" s="80"/>
      <c r="X3" s="80"/>
      <c r="Y3" s="80"/>
      <c r="Z3" s="80"/>
    </row>
    <row r="4" ht="36" customHeight="1" spans="1:26">
      <c r="A4" s="11"/>
      <c r="B4" s="11"/>
      <c r="C4" s="12"/>
      <c r="D4" s="12"/>
      <c r="E4" s="12"/>
      <c r="F4" s="13"/>
      <c r="G4" s="13" t="s">
        <v>16</v>
      </c>
      <c r="H4" s="16" t="s">
        <v>17</v>
      </c>
      <c r="I4" s="57" t="s">
        <v>18</v>
      </c>
      <c r="J4" s="57" t="s">
        <v>19</v>
      </c>
      <c r="K4" s="55"/>
      <c r="L4" s="55"/>
      <c r="M4" s="58"/>
      <c r="N4" s="16"/>
      <c r="O4" s="16"/>
      <c r="P4" s="16"/>
      <c r="Q4" s="80"/>
      <c r="R4" s="80"/>
      <c r="S4" s="80"/>
      <c r="T4" s="80"/>
      <c r="U4" s="80"/>
      <c r="V4" s="80"/>
      <c r="W4" s="80"/>
      <c r="X4" s="80"/>
      <c r="Y4" s="80"/>
      <c r="Z4" s="80"/>
    </row>
    <row r="5" ht="9.95" customHeight="1" spans="1:30">
      <c r="A5" s="17" t="s">
        <v>20</v>
      </c>
      <c r="B5" s="18"/>
      <c r="C5" s="19"/>
      <c r="D5" s="19"/>
      <c r="E5" s="19"/>
      <c r="F5" s="20">
        <f t="shared" ref="F5:J5" si="0">SUM(F6,F19,F23,F29,F33,F38)</f>
        <v>30.05</v>
      </c>
      <c r="G5" s="20">
        <f t="shared" si="0"/>
        <v>0</v>
      </c>
      <c r="H5" s="20">
        <f t="shared" si="0"/>
        <v>30</v>
      </c>
      <c r="I5" s="20">
        <f t="shared" si="0"/>
        <v>0</v>
      </c>
      <c r="J5" s="20">
        <f t="shared" si="0"/>
        <v>0.0500000000000007</v>
      </c>
      <c r="K5" s="59">
        <v>17</v>
      </c>
      <c r="L5" s="59">
        <v>71</v>
      </c>
      <c r="M5" s="60"/>
      <c r="N5" s="60"/>
      <c r="O5" s="60"/>
      <c r="P5" s="60"/>
      <c r="Q5" s="81" t="s">
        <v>21</v>
      </c>
      <c r="R5" s="82" t="s">
        <v>22</v>
      </c>
      <c r="S5" s="82" t="s">
        <v>23</v>
      </c>
      <c r="T5" s="83" t="s">
        <v>24</v>
      </c>
      <c r="U5" s="83" t="s">
        <v>25</v>
      </c>
      <c r="V5" s="83" t="s">
        <v>26</v>
      </c>
      <c r="W5" s="83" t="s">
        <v>27</v>
      </c>
      <c r="X5" s="83" t="s">
        <v>28</v>
      </c>
      <c r="Y5" s="83" t="s">
        <v>29</v>
      </c>
      <c r="Z5" s="83" t="s">
        <v>30</v>
      </c>
      <c r="AA5" s="98" t="s">
        <v>31</v>
      </c>
      <c r="AB5" s="98" t="s">
        <v>32</v>
      </c>
      <c r="AC5" s="98" t="s">
        <v>33</v>
      </c>
      <c r="AD5" s="98" t="s">
        <v>34</v>
      </c>
    </row>
    <row r="6" ht="9.95" customHeight="1" spans="1:30">
      <c r="A6" s="21" t="s">
        <v>36</v>
      </c>
      <c r="B6" s="21" t="s">
        <v>37</v>
      </c>
      <c r="C6" s="13"/>
      <c r="D6" s="13"/>
      <c r="E6" s="19"/>
      <c r="F6" s="20">
        <f t="shared" ref="F6:J6" si="1">SUM(F7,F10:F12,F18)</f>
        <v>30.05</v>
      </c>
      <c r="G6" s="20">
        <f t="shared" si="1"/>
        <v>0</v>
      </c>
      <c r="H6" s="20">
        <f t="shared" si="1"/>
        <v>30</v>
      </c>
      <c r="I6" s="20">
        <f t="shared" si="1"/>
        <v>0</v>
      </c>
      <c r="J6" s="20">
        <f t="shared" si="1"/>
        <v>0.0500000000000007</v>
      </c>
      <c r="K6" s="61">
        <f>K5</f>
        <v>17</v>
      </c>
      <c r="L6" s="61">
        <f>L5</f>
        <v>71</v>
      </c>
      <c r="M6" s="62"/>
      <c r="N6" s="62"/>
      <c r="O6" s="62"/>
      <c r="P6" s="63"/>
      <c r="Q6" s="84"/>
      <c r="R6" s="82"/>
      <c r="S6" s="82"/>
      <c r="T6" s="83"/>
      <c r="U6" s="83"/>
      <c r="V6" s="83"/>
      <c r="W6" s="83"/>
      <c r="X6" s="83"/>
      <c r="Y6" s="83"/>
      <c r="Z6" s="83"/>
      <c r="AA6" s="98"/>
      <c r="AB6" s="98"/>
      <c r="AC6" s="98"/>
      <c r="AD6" s="98"/>
    </row>
    <row r="7" ht="9.95" customHeight="1" spans="1:30">
      <c r="A7" s="22" t="s">
        <v>38</v>
      </c>
      <c r="B7" s="22" t="s">
        <v>39</v>
      </c>
      <c r="C7" s="13"/>
      <c r="D7" s="13"/>
      <c r="E7" s="19"/>
      <c r="F7" s="23">
        <f t="shared" ref="F7:J7" si="2">SUM(F8:F9)</f>
        <v>30.05</v>
      </c>
      <c r="G7" s="23"/>
      <c r="H7" s="23">
        <f t="shared" si="2"/>
        <v>30</v>
      </c>
      <c r="I7" s="23"/>
      <c r="J7" s="23">
        <f t="shared" si="2"/>
        <v>0.0500000000000007</v>
      </c>
      <c r="K7" s="64">
        <f>K5</f>
        <v>17</v>
      </c>
      <c r="L7" s="64">
        <f>L5</f>
        <v>71</v>
      </c>
      <c r="M7" s="65"/>
      <c r="N7" s="65"/>
      <c r="O7" s="65"/>
      <c r="P7" s="65"/>
      <c r="Q7" s="84"/>
      <c r="R7" s="82"/>
      <c r="S7" s="82"/>
      <c r="T7" s="83"/>
      <c r="U7" s="83"/>
      <c r="V7" s="83"/>
      <c r="W7" s="83"/>
      <c r="X7" s="83"/>
      <c r="Y7" s="83"/>
      <c r="Z7" s="83"/>
      <c r="AA7" s="98"/>
      <c r="AB7" s="98"/>
      <c r="AC7" s="98"/>
      <c r="AD7" s="98"/>
    </row>
    <row r="8" ht="9.95" customHeight="1" spans="1:30">
      <c r="A8" s="22" t="s">
        <v>40</v>
      </c>
      <c r="B8" s="22" t="s">
        <v>41</v>
      </c>
      <c r="C8" s="13"/>
      <c r="D8" s="13"/>
      <c r="E8" s="19"/>
      <c r="F8" s="23"/>
      <c r="G8" s="24"/>
      <c r="H8" s="24"/>
      <c r="I8" s="24"/>
      <c r="J8" s="24"/>
      <c r="K8" s="64"/>
      <c r="L8" s="64"/>
      <c r="M8" s="65"/>
      <c r="N8" s="65"/>
      <c r="O8" s="65"/>
      <c r="P8" s="65"/>
      <c r="Q8" s="85"/>
      <c r="R8" s="82"/>
      <c r="S8" s="82"/>
      <c r="T8" s="83"/>
      <c r="U8" s="83"/>
      <c r="V8" s="83"/>
      <c r="W8" s="83"/>
      <c r="X8" s="83"/>
      <c r="Y8" s="83"/>
      <c r="Z8" s="83"/>
      <c r="AA8" s="98"/>
      <c r="AB8" s="98"/>
      <c r="AC8" s="98"/>
      <c r="AD8" s="98"/>
    </row>
    <row r="9" ht="71.1" customHeight="1" spans="1:30">
      <c r="A9" s="22" t="s">
        <v>42</v>
      </c>
      <c r="B9" s="22" t="s">
        <v>43</v>
      </c>
      <c r="C9" s="13" t="s">
        <v>44</v>
      </c>
      <c r="D9" s="13" t="s">
        <v>104</v>
      </c>
      <c r="E9" s="114" t="s">
        <v>105</v>
      </c>
      <c r="F9" s="23">
        <f>Q9</f>
        <v>30.05</v>
      </c>
      <c r="G9" s="24"/>
      <c r="H9" s="24">
        <v>30</v>
      </c>
      <c r="I9" s="24"/>
      <c r="J9" s="24">
        <f>F9-G9-H9-I9</f>
        <v>0.0500000000000007</v>
      </c>
      <c r="K9" s="64">
        <f>K5</f>
        <v>17</v>
      </c>
      <c r="L9" s="64">
        <f>L5</f>
        <v>71</v>
      </c>
      <c r="M9" s="65"/>
      <c r="N9" s="65"/>
      <c r="O9" s="65"/>
      <c r="P9" s="65"/>
      <c r="Q9" s="86">
        <f>ROUND((R9*0.052+Q14*0.028+R14*0.065),2)</f>
        <v>30.05</v>
      </c>
      <c r="R9" s="86">
        <f>ROUND((T9*4*0.2+U9*3.5*0.2+V9*3*0.2+W9*2.5*0.2+X9*2*0.2+Y9*1.5*0.15+Z9*1*0.15+AA9*AB9*0.2+AC9*AD9*0.2),2)</f>
        <v>335</v>
      </c>
      <c r="S9" s="87">
        <f>SUM(T9:AA9,AC9)</f>
        <v>580</v>
      </c>
      <c r="T9" s="88"/>
      <c r="U9" s="88"/>
      <c r="V9" s="88">
        <v>125</v>
      </c>
      <c r="W9" s="89">
        <v>432</v>
      </c>
      <c r="X9" s="89"/>
      <c r="Y9" s="89"/>
      <c r="Z9" s="89"/>
      <c r="AA9" s="100">
        <v>15</v>
      </c>
      <c r="AB9" s="100">
        <v>12</v>
      </c>
      <c r="AC9" s="100">
        <v>8</v>
      </c>
      <c r="AD9" s="100">
        <v>5</v>
      </c>
    </row>
    <row r="10" ht="9.95" customHeight="1" spans="1:26">
      <c r="A10" s="22" t="s">
        <v>47</v>
      </c>
      <c r="B10" s="22" t="s">
        <v>48</v>
      </c>
      <c r="C10" s="13"/>
      <c r="D10" s="13"/>
      <c r="E10" s="25"/>
      <c r="F10" s="23"/>
      <c r="G10" s="26"/>
      <c r="H10" s="27"/>
      <c r="I10" s="66"/>
      <c r="J10" s="66"/>
      <c r="K10" s="67"/>
      <c r="L10" s="67"/>
      <c r="M10" s="62"/>
      <c r="N10" s="62"/>
      <c r="O10" s="62"/>
      <c r="P10" s="63"/>
      <c r="Q10" s="83" t="s">
        <v>49</v>
      </c>
      <c r="R10" s="82" t="s">
        <v>50</v>
      </c>
      <c r="S10" s="90" t="s">
        <v>51</v>
      </c>
      <c r="T10" s="91" t="s">
        <v>52</v>
      </c>
      <c r="U10" s="91" t="s">
        <v>53</v>
      </c>
      <c r="V10" s="91" t="s">
        <v>54</v>
      </c>
      <c r="W10" s="91" t="s">
        <v>55</v>
      </c>
      <c r="X10" s="88"/>
      <c r="Y10" s="88"/>
      <c r="Z10" s="92"/>
    </row>
    <row r="11" ht="9.95" customHeight="1" spans="1:26">
      <c r="A11" s="22" t="s">
        <v>56</v>
      </c>
      <c r="B11" s="22" t="s">
        <v>57</v>
      </c>
      <c r="C11" s="28"/>
      <c r="D11" s="28"/>
      <c r="E11" s="29"/>
      <c r="F11" s="23"/>
      <c r="G11" s="26"/>
      <c r="H11" s="26"/>
      <c r="I11" s="26"/>
      <c r="J11" s="26"/>
      <c r="K11" s="67"/>
      <c r="L11" s="67"/>
      <c r="M11" s="62"/>
      <c r="N11" s="62"/>
      <c r="O11" s="62"/>
      <c r="P11" s="63"/>
      <c r="Q11" s="83"/>
      <c r="R11" s="82"/>
      <c r="S11" s="90"/>
      <c r="T11" s="91"/>
      <c r="U11" s="91"/>
      <c r="V11" s="91"/>
      <c r="W11" s="91"/>
      <c r="X11" s="88"/>
      <c r="Y11" s="88"/>
      <c r="Z11" s="92"/>
    </row>
    <row r="12" ht="9.95" customHeight="1" spans="1:26">
      <c r="A12" s="22" t="s">
        <v>58</v>
      </c>
      <c r="B12" s="22" t="s">
        <v>59</v>
      </c>
      <c r="C12" s="28"/>
      <c r="D12" s="28"/>
      <c r="E12" s="25"/>
      <c r="F12" s="23"/>
      <c r="G12" s="30"/>
      <c r="H12" s="30"/>
      <c r="I12" s="30"/>
      <c r="J12" s="30"/>
      <c r="K12" s="67"/>
      <c r="L12" s="67"/>
      <c r="M12" s="62"/>
      <c r="N12" s="62"/>
      <c r="O12" s="62"/>
      <c r="P12" s="63"/>
      <c r="Q12" s="83"/>
      <c r="R12" s="82"/>
      <c r="S12" s="90"/>
      <c r="T12" s="91"/>
      <c r="U12" s="91"/>
      <c r="V12" s="91"/>
      <c r="W12" s="91"/>
      <c r="X12" s="88"/>
      <c r="Y12" s="88"/>
      <c r="Z12" s="92"/>
    </row>
    <row r="13" ht="9.95" customHeight="1" spans="1:26">
      <c r="A13" s="22" t="s">
        <v>40</v>
      </c>
      <c r="B13" s="22" t="s">
        <v>60</v>
      </c>
      <c r="C13" s="13"/>
      <c r="D13" s="13"/>
      <c r="E13" s="25"/>
      <c r="F13" s="23"/>
      <c r="G13" s="26"/>
      <c r="H13" s="30"/>
      <c r="I13" s="26"/>
      <c r="J13" s="66"/>
      <c r="K13" s="67"/>
      <c r="L13" s="67"/>
      <c r="M13" s="62"/>
      <c r="N13" s="62"/>
      <c r="O13" s="62"/>
      <c r="P13" s="63"/>
      <c r="Q13" s="83"/>
      <c r="R13" s="82"/>
      <c r="S13" s="90"/>
      <c r="T13" s="91"/>
      <c r="U13" s="91"/>
      <c r="V13" s="91"/>
      <c r="W13" s="91"/>
      <c r="X13" s="88"/>
      <c r="Y13" s="88"/>
      <c r="Z13" s="92"/>
    </row>
    <row r="14" ht="9.95" customHeight="1" spans="1:26">
      <c r="A14" s="22" t="s">
        <v>42</v>
      </c>
      <c r="B14" s="22" t="s">
        <v>61</v>
      </c>
      <c r="C14" s="13"/>
      <c r="D14" s="13"/>
      <c r="E14" s="115"/>
      <c r="F14" s="23"/>
      <c r="G14" s="30"/>
      <c r="H14" s="26"/>
      <c r="I14" s="26"/>
      <c r="J14" s="26"/>
      <c r="K14" s="67"/>
      <c r="L14" s="67"/>
      <c r="M14" s="62"/>
      <c r="N14" s="62"/>
      <c r="O14" s="62"/>
      <c r="P14" s="63"/>
      <c r="Q14" s="86">
        <v>154</v>
      </c>
      <c r="R14" s="86">
        <f>ROUND((S14*T14*V14*2)+(S14*(U14+V14*2)*W14),2)</f>
        <v>128</v>
      </c>
      <c r="S14" s="88">
        <v>400</v>
      </c>
      <c r="T14" s="86">
        <v>0.4</v>
      </c>
      <c r="U14" s="86">
        <v>0.4</v>
      </c>
      <c r="V14" s="86">
        <v>0.2</v>
      </c>
      <c r="W14" s="86">
        <v>0.2</v>
      </c>
      <c r="X14" s="92"/>
      <c r="Y14" s="92"/>
      <c r="Z14" s="92"/>
    </row>
    <row r="15" ht="9.95" customHeight="1" spans="1:26">
      <c r="A15" s="22" t="s">
        <v>62</v>
      </c>
      <c r="B15" s="22" t="s">
        <v>63</v>
      </c>
      <c r="C15" s="28"/>
      <c r="D15" s="28"/>
      <c r="E15" s="25"/>
      <c r="F15" s="23"/>
      <c r="G15" s="30"/>
      <c r="H15" s="30"/>
      <c r="I15" s="30"/>
      <c r="J15" s="30"/>
      <c r="K15" s="67"/>
      <c r="L15" s="67"/>
      <c r="M15" s="62"/>
      <c r="N15" s="62"/>
      <c r="O15" s="62"/>
      <c r="P15" s="63"/>
      <c r="Q15" s="92"/>
      <c r="R15" s="92"/>
      <c r="S15" s="92"/>
      <c r="T15" s="92"/>
      <c r="U15" s="92"/>
      <c r="V15" s="92"/>
      <c r="W15" s="92"/>
      <c r="X15" s="92"/>
      <c r="Y15" s="92"/>
      <c r="Z15" s="92"/>
    </row>
    <row r="16" ht="9.95" customHeight="1" spans="1:26">
      <c r="A16" s="22" t="s">
        <v>64</v>
      </c>
      <c r="B16" s="22" t="s">
        <v>65</v>
      </c>
      <c r="C16" s="13"/>
      <c r="D16" s="13"/>
      <c r="E16" s="25"/>
      <c r="F16" s="23"/>
      <c r="G16" s="26"/>
      <c r="H16" s="26"/>
      <c r="I16" s="26"/>
      <c r="J16" s="26"/>
      <c r="K16" s="67"/>
      <c r="L16" s="67"/>
      <c r="M16" s="62"/>
      <c r="N16" s="62"/>
      <c r="O16" s="62"/>
      <c r="P16" s="63"/>
      <c r="Q16" s="92"/>
      <c r="R16" s="92"/>
      <c r="S16" s="92"/>
      <c r="T16" s="92"/>
      <c r="U16" s="92"/>
      <c r="V16" s="92"/>
      <c r="W16" s="92"/>
      <c r="X16" s="92"/>
      <c r="Y16" s="92"/>
      <c r="Z16" s="92"/>
    </row>
    <row r="17" ht="9.6" customHeight="1" spans="1:26">
      <c r="A17" s="22" t="s">
        <v>66</v>
      </c>
      <c r="B17" s="22" t="s">
        <v>67</v>
      </c>
      <c r="C17" s="31"/>
      <c r="D17" s="31"/>
      <c r="E17" s="32"/>
      <c r="F17" s="23"/>
      <c r="G17" s="26"/>
      <c r="H17" s="26"/>
      <c r="I17" s="26"/>
      <c r="J17" s="26"/>
      <c r="K17" s="67"/>
      <c r="L17" s="67"/>
      <c r="M17" s="62"/>
      <c r="N17" s="62"/>
      <c r="O17" s="62"/>
      <c r="P17" s="63"/>
      <c r="Q17" s="92"/>
      <c r="R17" s="92"/>
      <c r="S17" s="92"/>
      <c r="T17" s="92"/>
      <c r="U17" s="92"/>
      <c r="V17" s="92"/>
      <c r="W17" s="92"/>
      <c r="X17" s="92"/>
      <c r="Y17" s="92"/>
      <c r="Z17" s="92"/>
    </row>
    <row r="18" ht="9.6" customHeight="1" spans="1:26">
      <c r="A18" s="22" t="s">
        <v>68</v>
      </c>
      <c r="B18" s="22" t="s">
        <v>69</v>
      </c>
      <c r="C18" s="31"/>
      <c r="D18" s="31"/>
      <c r="E18" s="32"/>
      <c r="F18" s="23"/>
      <c r="G18" s="26"/>
      <c r="H18" s="26"/>
      <c r="I18" s="26"/>
      <c r="J18" s="26"/>
      <c r="K18" s="67"/>
      <c r="L18" s="67"/>
      <c r="M18" s="62"/>
      <c r="N18" s="62"/>
      <c r="O18" s="62"/>
      <c r="P18" s="63"/>
      <c r="Q18" s="93" t="s">
        <v>70</v>
      </c>
      <c r="R18" s="93"/>
      <c r="S18" s="93"/>
      <c r="T18" s="93"/>
      <c r="U18" s="93"/>
      <c r="V18" s="93"/>
      <c r="W18" s="88" t="s">
        <v>71</v>
      </c>
      <c r="X18" s="88" t="s">
        <v>72</v>
      </c>
      <c r="Y18" s="92"/>
      <c r="Z18" s="92"/>
    </row>
    <row r="19" s="1" customFormat="1" ht="9.6" customHeight="1" spans="1:26">
      <c r="A19" s="33" t="s">
        <v>73</v>
      </c>
      <c r="B19" s="33" t="s">
        <v>74</v>
      </c>
      <c r="C19" s="34"/>
      <c r="D19" s="34"/>
      <c r="E19" s="35"/>
      <c r="F19" s="36"/>
      <c r="G19" s="36"/>
      <c r="H19" s="36"/>
      <c r="I19" s="36"/>
      <c r="J19" s="36"/>
      <c r="K19" s="68"/>
      <c r="L19" s="68"/>
      <c r="M19" s="69"/>
      <c r="N19" s="69"/>
      <c r="O19" s="69"/>
      <c r="P19" s="70"/>
      <c r="Q19" s="93" t="s">
        <v>75</v>
      </c>
      <c r="R19" s="93"/>
      <c r="S19" s="93" t="s">
        <v>76</v>
      </c>
      <c r="T19" s="93"/>
      <c r="U19" s="93" t="s">
        <v>77</v>
      </c>
      <c r="V19" s="93"/>
      <c r="W19" s="88"/>
      <c r="X19" s="88"/>
      <c r="Y19" s="97"/>
      <c r="Z19" s="97"/>
    </row>
    <row r="20" s="2" customFormat="1" ht="9.6" customHeight="1" spans="1:26">
      <c r="A20" s="37" t="s">
        <v>38</v>
      </c>
      <c r="B20" s="37" t="s">
        <v>78</v>
      </c>
      <c r="C20" s="38"/>
      <c r="D20" s="39"/>
      <c r="E20" s="40"/>
      <c r="F20" s="41"/>
      <c r="G20" s="26"/>
      <c r="H20" s="26"/>
      <c r="I20" s="26"/>
      <c r="J20" s="26"/>
      <c r="K20" s="71"/>
      <c r="L20" s="71"/>
      <c r="M20" s="69"/>
      <c r="N20" s="69"/>
      <c r="O20" s="69"/>
      <c r="P20" s="70"/>
      <c r="Q20" s="94" t="s">
        <v>79</v>
      </c>
      <c r="R20" s="94" t="s">
        <v>80</v>
      </c>
      <c r="S20" s="94" t="s">
        <v>79</v>
      </c>
      <c r="T20" s="94" t="s">
        <v>80</v>
      </c>
      <c r="U20" s="94" t="s">
        <v>79</v>
      </c>
      <c r="V20" s="94" t="s">
        <v>80</v>
      </c>
      <c r="W20" s="88"/>
      <c r="X20" s="88"/>
      <c r="Y20" s="97"/>
      <c r="Z20" s="97"/>
    </row>
    <row r="21" s="3" customFormat="1" ht="9.6" customHeight="1" spans="1:26">
      <c r="A21" s="42" t="s">
        <v>47</v>
      </c>
      <c r="B21" s="43" t="s">
        <v>81</v>
      </c>
      <c r="C21" s="38"/>
      <c r="D21" s="38"/>
      <c r="E21" s="40"/>
      <c r="F21" s="41"/>
      <c r="G21" s="26"/>
      <c r="H21" s="26"/>
      <c r="I21" s="26"/>
      <c r="J21" s="26"/>
      <c r="K21" s="71"/>
      <c r="L21" s="71"/>
      <c r="M21" s="72"/>
      <c r="N21" s="72"/>
      <c r="O21" s="72"/>
      <c r="P21" s="73"/>
      <c r="Q21" s="95">
        <v>0</v>
      </c>
      <c r="R21" s="95">
        <v>0</v>
      </c>
      <c r="S21" s="95">
        <v>0</v>
      </c>
      <c r="T21" s="95">
        <v>0</v>
      </c>
      <c r="U21" s="95">
        <v>0</v>
      </c>
      <c r="V21" s="95">
        <v>0</v>
      </c>
      <c r="W21" s="96">
        <f>SUM(Q21:V21)</f>
        <v>0</v>
      </c>
      <c r="X21" s="96">
        <f>SUM(S21:V21)</f>
        <v>0</v>
      </c>
      <c r="Y21" s="96"/>
      <c r="Z21" s="96"/>
    </row>
    <row r="22" s="2" customFormat="1" ht="9.6" customHeight="1" spans="1:26">
      <c r="A22" s="37" t="s">
        <v>56</v>
      </c>
      <c r="B22" s="37" t="s">
        <v>82</v>
      </c>
      <c r="C22" s="39"/>
      <c r="D22" s="39"/>
      <c r="E22" s="44"/>
      <c r="F22" s="41"/>
      <c r="G22" s="26"/>
      <c r="H22" s="26"/>
      <c r="I22" s="26"/>
      <c r="J22" s="26"/>
      <c r="K22" s="71"/>
      <c r="L22" s="71"/>
      <c r="M22" s="74"/>
      <c r="N22" s="74"/>
      <c r="O22" s="74"/>
      <c r="P22" s="75"/>
      <c r="Q22" s="92"/>
      <c r="R22" s="92"/>
      <c r="S22" s="92"/>
      <c r="T22" s="92"/>
      <c r="U22" s="92"/>
      <c r="V22" s="92"/>
      <c r="W22" s="92"/>
      <c r="X22" s="92"/>
      <c r="Y22" s="92"/>
      <c r="Z22" s="92"/>
    </row>
    <row r="23" ht="9.6" customHeight="1" spans="1:26">
      <c r="A23" s="21" t="s">
        <v>83</v>
      </c>
      <c r="B23" s="21" t="s">
        <v>84</v>
      </c>
      <c r="C23" s="13"/>
      <c r="D23" s="13"/>
      <c r="E23" s="19"/>
      <c r="F23" s="20"/>
      <c r="G23" s="45"/>
      <c r="H23" s="45"/>
      <c r="I23" s="45"/>
      <c r="J23" s="45"/>
      <c r="K23" s="64"/>
      <c r="L23" s="64"/>
      <c r="M23" s="62"/>
      <c r="N23" s="62"/>
      <c r="O23" s="62"/>
      <c r="P23" s="63"/>
      <c r="Q23" s="92"/>
      <c r="R23" s="92"/>
      <c r="S23" s="92"/>
      <c r="T23" s="92"/>
      <c r="U23" s="92"/>
      <c r="V23" s="92"/>
      <c r="W23" s="92"/>
      <c r="X23" s="92"/>
      <c r="Y23" s="92"/>
      <c r="Z23" s="92"/>
    </row>
    <row r="24" ht="9.6" customHeight="1" spans="1:26">
      <c r="A24" s="22" t="s">
        <v>38</v>
      </c>
      <c r="B24" s="22" t="s">
        <v>85</v>
      </c>
      <c r="C24" s="13"/>
      <c r="D24" s="13"/>
      <c r="E24" s="19"/>
      <c r="F24" s="20"/>
      <c r="G24" s="45"/>
      <c r="H24" s="45"/>
      <c r="I24" s="45"/>
      <c r="J24" s="45"/>
      <c r="K24" s="64"/>
      <c r="L24" s="64"/>
      <c r="M24" s="62"/>
      <c r="N24" s="62"/>
      <c r="O24" s="62"/>
      <c r="P24" s="63"/>
      <c r="Q24" s="92"/>
      <c r="R24" s="92"/>
      <c r="S24" s="92"/>
      <c r="T24" s="92"/>
      <c r="U24" s="92"/>
      <c r="V24" s="92"/>
      <c r="W24" s="92"/>
      <c r="X24" s="92"/>
      <c r="Y24" s="92"/>
      <c r="Z24" s="92"/>
    </row>
    <row r="25" ht="9.6" customHeight="1" spans="1:26">
      <c r="A25" s="22" t="s">
        <v>47</v>
      </c>
      <c r="B25" s="22" t="s">
        <v>86</v>
      </c>
      <c r="C25" s="28"/>
      <c r="D25" s="28"/>
      <c r="E25" s="19"/>
      <c r="F25" s="23"/>
      <c r="G25" s="24"/>
      <c r="H25" s="24"/>
      <c r="I25" s="24"/>
      <c r="J25" s="24"/>
      <c r="K25" s="64"/>
      <c r="L25" s="64"/>
      <c r="M25" s="62"/>
      <c r="N25" s="62"/>
      <c r="O25" s="62"/>
      <c r="P25" s="63"/>
      <c r="Q25" s="92"/>
      <c r="R25" s="92"/>
      <c r="S25" s="92"/>
      <c r="T25" s="92"/>
      <c r="U25" s="92"/>
      <c r="V25" s="92"/>
      <c r="W25" s="92"/>
      <c r="X25" s="92"/>
      <c r="Y25" s="92"/>
      <c r="Z25" s="92"/>
    </row>
    <row r="26" ht="9.6" customHeight="1" spans="1:26">
      <c r="A26" s="22" t="s">
        <v>56</v>
      </c>
      <c r="B26" s="22" t="s">
        <v>87</v>
      </c>
      <c r="C26" s="13"/>
      <c r="D26" s="13"/>
      <c r="E26" s="19"/>
      <c r="F26" s="23"/>
      <c r="G26" s="26"/>
      <c r="H26" s="27"/>
      <c r="I26" s="66"/>
      <c r="J26" s="66"/>
      <c r="K26" s="67"/>
      <c r="L26" s="67"/>
      <c r="M26" s="62"/>
      <c r="N26" s="62"/>
      <c r="O26" s="62"/>
      <c r="P26" s="63"/>
      <c r="Q26" s="92"/>
      <c r="R26" s="92"/>
      <c r="S26" s="92"/>
      <c r="T26" s="92"/>
      <c r="U26" s="92"/>
      <c r="V26" s="92"/>
      <c r="W26" s="92"/>
      <c r="X26" s="92"/>
      <c r="Y26" s="92"/>
      <c r="Z26" s="92"/>
    </row>
    <row r="27" ht="9.6" customHeight="1" spans="1:26">
      <c r="A27" s="22" t="s">
        <v>58</v>
      </c>
      <c r="B27" s="22" t="s">
        <v>88</v>
      </c>
      <c r="C27" s="13"/>
      <c r="D27" s="13"/>
      <c r="E27" s="46"/>
      <c r="F27" s="23"/>
      <c r="G27" s="26"/>
      <c r="H27" s="27"/>
      <c r="I27" s="66"/>
      <c r="J27" s="66"/>
      <c r="K27" s="67"/>
      <c r="L27" s="67"/>
      <c r="M27" s="62"/>
      <c r="N27" s="62"/>
      <c r="O27" s="62"/>
      <c r="P27" s="63"/>
      <c r="Q27" s="92"/>
      <c r="R27" s="92"/>
      <c r="S27" s="92"/>
      <c r="T27" s="92"/>
      <c r="U27" s="92"/>
      <c r="V27" s="92"/>
      <c r="W27" s="92"/>
      <c r="X27" s="92"/>
      <c r="Y27" s="92"/>
      <c r="Z27" s="92"/>
    </row>
    <row r="28" ht="9.6" customHeight="1" spans="1:26">
      <c r="A28" s="22" t="s">
        <v>68</v>
      </c>
      <c r="B28" s="22" t="s">
        <v>89</v>
      </c>
      <c r="C28" s="31"/>
      <c r="D28" s="31"/>
      <c r="E28" s="32"/>
      <c r="F28" s="23"/>
      <c r="G28" s="30"/>
      <c r="H28" s="30"/>
      <c r="I28" s="30"/>
      <c r="J28" s="30"/>
      <c r="K28" s="67"/>
      <c r="L28" s="67"/>
      <c r="M28" s="62"/>
      <c r="N28" s="62"/>
      <c r="O28" s="62"/>
      <c r="P28" s="63"/>
      <c r="Q28" s="92"/>
      <c r="R28" s="92"/>
      <c r="S28" s="92"/>
      <c r="T28" s="92"/>
      <c r="U28" s="92"/>
      <c r="V28" s="92"/>
      <c r="W28" s="92"/>
      <c r="X28" s="92"/>
      <c r="Y28" s="92"/>
      <c r="Z28" s="92"/>
    </row>
    <row r="29" ht="9.6" customHeight="1" spans="1:26">
      <c r="A29" s="21" t="s">
        <v>90</v>
      </c>
      <c r="B29" s="21" t="s">
        <v>91</v>
      </c>
      <c r="C29" s="13"/>
      <c r="D29" s="13"/>
      <c r="E29" s="19"/>
      <c r="F29" s="23"/>
      <c r="G29" s="24"/>
      <c r="H29" s="24"/>
      <c r="I29" s="24"/>
      <c r="J29" s="24"/>
      <c r="K29" s="67"/>
      <c r="L29" s="67"/>
      <c r="M29" s="62"/>
      <c r="N29" s="62"/>
      <c r="O29" s="62"/>
      <c r="P29" s="63"/>
      <c r="Q29" s="92"/>
      <c r="R29" s="92"/>
      <c r="S29" s="92"/>
      <c r="T29" s="92"/>
      <c r="U29" s="92"/>
      <c r="V29" s="92"/>
      <c r="W29" s="92"/>
      <c r="X29" s="92"/>
      <c r="Y29" s="92"/>
      <c r="Z29" s="92"/>
    </row>
    <row r="30" ht="9.6" customHeight="1" spans="1:26">
      <c r="A30" s="22" t="s">
        <v>38</v>
      </c>
      <c r="B30" s="22" t="s">
        <v>92</v>
      </c>
      <c r="C30" s="13"/>
      <c r="D30" s="13"/>
      <c r="E30" s="19"/>
      <c r="F30" s="23"/>
      <c r="G30" s="24"/>
      <c r="H30" s="24"/>
      <c r="I30" s="24"/>
      <c r="J30" s="24"/>
      <c r="K30" s="67"/>
      <c r="L30" s="67"/>
      <c r="M30" s="62"/>
      <c r="N30" s="62"/>
      <c r="O30" s="62"/>
      <c r="P30" s="63"/>
      <c r="Q30" s="92"/>
      <c r="R30" s="92"/>
      <c r="S30" s="92"/>
      <c r="T30" s="92"/>
      <c r="U30" s="92"/>
      <c r="V30" s="92"/>
      <c r="W30" s="92"/>
      <c r="X30" s="92"/>
      <c r="Y30" s="92"/>
      <c r="Z30" s="92"/>
    </row>
    <row r="31" ht="9.6" customHeight="1" spans="1:26">
      <c r="A31" s="22" t="s">
        <v>47</v>
      </c>
      <c r="B31" s="22" t="s">
        <v>91</v>
      </c>
      <c r="C31" s="13"/>
      <c r="D31" s="13"/>
      <c r="E31" s="47"/>
      <c r="F31" s="23"/>
      <c r="G31" s="26"/>
      <c r="H31" s="26"/>
      <c r="I31" s="26"/>
      <c r="J31" s="26"/>
      <c r="K31" s="67"/>
      <c r="L31" s="67"/>
      <c r="M31" s="62"/>
      <c r="N31" s="62"/>
      <c r="O31" s="62"/>
      <c r="P31" s="63"/>
      <c r="Q31" s="92"/>
      <c r="R31" s="92"/>
      <c r="S31" s="92"/>
      <c r="T31" s="92"/>
      <c r="U31" s="92"/>
      <c r="V31" s="92"/>
      <c r="W31" s="92"/>
      <c r="X31" s="92"/>
      <c r="Y31" s="92"/>
      <c r="Z31" s="92"/>
    </row>
    <row r="32" ht="9.6" customHeight="1" spans="1:26">
      <c r="A32" s="22" t="s">
        <v>56</v>
      </c>
      <c r="B32" s="22" t="s">
        <v>89</v>
      </c>
      <c r="C32" s="31"/>
      <c r="D32" s="31"/>
      <c r="E32" s="32"/>
      <c r="F32" s="20"/>
      <c r="G32" s="48"/>
      <c r="H32" s="48"/>
      <c r="I32" s="48"/>
      <c r="J32" s="48"/>
      <c r="K32" s="67"/>
      <c r="L32" s="67"/>
      <c r="M32" s="62"/>
      <c r="N32" s="62"/>
      <c r="O32" s="62"/>
      <c r="P32" s="63"/>
      <c r="Q32" s="92"/>
      <c r="R32" s="92"/>
      <c r="S32" s="92"/>
      <c r="T32" s="92"/>
      <c r="U32" s="92"/>
      <c r="V32" s="92"/>
      <c r="W32" s="92"/>
      <c r="X32" s="92"/>
      <c r="Y32" s="92"/>
      <c r="Z32" s="92"/>
    </row>
    <row r="33" s="4" customFormat="1" ht="9.6" customHeight="1" spans="1:26">
      <c r="A33" s="21" t="s">
        <v>93</v>
      </c>
      <c r="B33" s="21" t="s">
        <v>94</v>
      </c>
      <c r="C33" s="49"/>
      <c r="D33" s="49"/>
      <c r="E33" s="50"/>
      <c r="F33" s="20"/>
      <c r="G33" s="48"/>
      <c r="H33" s="48"/>
      <c r="I33" s="48"/>
      <c r="J33" s="48"/>
      <c r="K33" s="61"/>
      <c r="L33" s="61"/>
      <c r="M33" s="78"/>
      <c r="N33" s="78"/>
      <c r="O33" s="78"/>
      <c r="P33" s="79"/>
      <c r="Q33" s="97"/>
      <c r="R33" s="97"/>
      <c r="S33" s="97"/>
      <c r="T33" s="97"/>
      <c r="U33" s="97"/>
      <c r="V33" s="97"/>
      <c r="W33" s="97"/>
      <c r="X33" s="97"/>
      <c r="Y33" s="97"/>
      <c r="Z33" s="97"/>
    </row>
    <row r="34" ht="9.6" customHeight="1" spans="1:26">
      <c r="A34" s="22" t="s">
        <v>38</v>
      </c>
      <c r="B34" s="22" t="s">
        <v>95</v>
      </c>
      <c r="C34" s="31"/>
      <c r="D34" s="31"/>
      <c r="E34" s="32"/>
      <c r="F34" s="20"/>
      <c r="G34" s="48"/>
      <c r="H34" s="48"/>
      <c r="I34" s="48"/>
      <c r="J34" s="48"/>
      <c r="K34" s="67"/>
      <c r="L34" s="67"/>
      <c r="M34" s="62"/>
      <c r="N34" s="62"/>
      <c r="O34" s="62"/>
      <c r="P34" s="63"/>
      <c r="Q34" s="92"/>
      <c r="R34" s="92"/>
      <c r="S34" s="92"/>
      <c r="T34" s="92"/>
      <c r="U34" s="92"/>
      <c r="V34" s="92"/>
      <c r="W34" s="92"/>
      <c r="X34" s="92"/>
      <c r="Y34" s="92"/>
      <c r="Z34" s="92"/>
    </row>
    <row r="35" ht="9.6" customHeight="1" spans="1:26">
      <c r="A35" s="22" t="s">
        <v>47</v>
      </c>
      <c r="B35" s="22" t="s">
        <v>96</v>
      </c>
      <c r="C35" s="31"/>
      <c r="D35" s="31"/>
      <c r="E35" s="32"/>
      <c r="F35" s="20"/>
      <c r="G35" s="48"/>
      <c r="H35" s="48"/>
      <c r="I35" s="48"/>
      <c r="J35" s="48"/>
      <c r="K35" s="67"/>
      <c r="L35" s="67"/>
      <c r="M35" s="62"/>
      <c r="N35" s="62"/>
      <c r="O35" s="62"/>
      <c r="P35" s="63"/>
      <c r="Q35" s="92"/>
      <c r="R35" s="92"/>
      <c r="S35" s="92"/>
      <c r="T35" s="92"/>
      <c r="U35" s="92"/>
      <c r="V35" s="92"/>
      <c r="W35" s="92"/>
      <c r="X35" s="92"/>
      <c r="Y35" s="92"/>
      <c r="Z35" s="92"/>
    </row>
    <row r="36" ht="9.6" customHeight="1" spans="1:26">
      <c r="A36" s="22" t="s">
        <v>56</v>
      </c>
      <c r="B36" s="22" t="s">
        <v>97</v>
      </c>
      <c r="C36" s="31"/>
      <c r="D36" s="31"/>
      <c r="E36" s="32"/>
      <c r="F36" s="20"/>
      <c r="G36" s="48"/>
      <c r="H36" s="48"/>
      <c r="I36" s="48"/>
      <c r="J36" s="48"/>
      <c r="K36" s="67"/>
      <c r="L36" s="67"/>
      <c r="M36" s="62"/>
      <c r="N36" s="62"/>
      <c r="O36" s="62"/>
      <c r="P36" s="63"/>
      <c r="Q36" s="92"/>
      <c r="R36" s="92"/>
      <c r="S36" s="92"/>
      <c r="T36" s="92"/>
      <c r="U36" s="92"/>
      <c r="V36" s="92"/>
      <c r="W36" s="92"/>
      <c r="X36" s="92"/>
      <c r="Y36" s="92"/>
      <c r="Z36" s="92"/>
    </row>
    <row r="37" ht="9.6" customHeight="1" spans="1:26">
      <c r="A37" s="22" t="s">
        <v>58</v>
      </c>
      <c r="B37" s="22" t="s">
        <v>69</v>
      </c>
      <c r="C37" s="31"/>
      <c r="D37" s="31"/>
      <c r="E37" s="32"/>
      <c r="F37" s="20"/>
      <c r="G37" s="48"/>
      <c r="H37" s="48"/>
      <c r="I37" s="48"/>
      <c r="J37" s="48"/>
      <c r="K37" s="67"/>
      <c r="L37" s="67"/>
      <c r="M37" s="62"/>
      <c r="N37" s="62"/>
      <c r="O37" s="62"/>
      <c r="P37" s="63"/>
      <c r="Q37" s="92"/>
      <c r="R37" s="92"/>
      <c r="S37" s="92"/>
      <c r="T37" s="92"/>
      <c r="U37" s="92"/>
      <c r="V37" s="92"/>
      <c r="W37" s="92"/>
      <c r="X37" s="92"/>
      <c r="Y37" s="92"/>
      <c r="Z37" s="92"/>
    </row>
    <row r="38" ht="9.6" customHeight="1" spans="1:26">
      <c r="A38" s="21" t="s">
        <v>98</v>
      </c>
      <c r="B38" s="21" t="s">
        <v>99</v>
      </c>
      <c r="C38" s="13"/>
      <c r="D38" s="13"/>
      <c r="E38" s="19"/>
      <c r="F38" s="20"/>
      <c r="G38" s="45"/>
      <c r="H38" s="45"/>
      <c r="I38" s="45"/>
      <c r="J38" s="45"/>
      <c r="K38" s="64"/>
      <c r="L38" s="64"/>
      <c r="M38" s="62"/>
      <c r="N38" s="62"/>
      <c r="O38" s="62"/>
      <c r="P38" s="63"/>
      <c r="Q38" s="92"/>
      <c r="R38" s="92"/>
      <c r="S38" s="92"/>
      <c r="T38" s="92"/>
      <c r="U38" s="92"/>
      <c r="V38" s="92"/>
      <c r="W38" s="92"/>
      <c r="X38" s="92"/>
      <c r="Y38" s="92"/>
      <c r="Z38" s="92"/>
    </row>
    <row r="39" ht="9.6" customHeight="1" spans="1:26">
      <c r="A39" s="22" t="s">
        <v>38</v>
      </c>
      <c r="B39" s="22" t="s">
        <v>100</v>
      </c>
      <c r="C39" s="13"/>
      <c r="D39" s="13"/>
      <c r="E39" s="19"/>
      <c r="F39" s="23"/>
      <c r="G39" s="24"/>
      <c r="H39" s="24"/>
      <c r="I39" s="24"/>
      <c r="J39" s="24"/>
      <c r="K39" s="64"/>
      <c r="L39" s="64"/>
      <c r="M39" s="62"/>
      <c r="N39" s="62"/>
      <c r="O39" s="62"/>
      <c r="P39" s="63"/>
      <c r="Q39" s="92"/>
      <c r="R39" s="92"/>
      <c r="S39" s="92"/>
      <c r="T39" s="92"/>
      <c r="U39" s="92"/>
      <c r="V39" s="92"/>
      <c r="W39" s="92"/>
      <c r="X39" s="92"/>
      <c r="Y39" s="92"/>
      <c r="Z39" s="92"/>
    </row>
    <row r="40" ht="9.6" customHeight="1" spans="1:26">
      <c r="A40" s="22" t="s">
        <v>47</v>
      </c>
      <c r="B40" s="22" t="s">
        <v>101</v>
      </c>
      <c r="C40" s="13"/>
      <c r="D40" s="13"/>
      <c r="E40" s="19"/>
      <c r="F40" s="23"/>
      <c r="G40" s="24"/>
      <c r="H40" s="24"/>
      <c r="I40" s="24"/>
      <c r="J40" s="24"/>
      <c r="K40" s="64"/>
      <c r="L40" s="64"/>
      <c r="M40" s="62"/>
      <c r="N40" s="62"/>
      <c r="O40" s="62"/>
      <c r="P40" s="63"/>
      <c r="Q40" s="92"/>
      <c r="R40" s="92"/>
      <c r="S40" s="92"/>
      <c r="T40" s="92"/>
      <c r="U40" s="92"/>
      <c r="V40" s="92"/>
      <c r="W40" s="92"/>
      <c r="X40" s="92"/>
      <c r="Y40" s="92"/>
      <c r="Z40" s="92"/>
    </row>
    <row r="41" ht="9.6" customHeight="1" spans="1:26">
      <c r="A41" s="22" t="s">
        <v>56</v>
      </c>
      <c r="B41" s="22" t="s">
        <v>89</v>
      </c>
      <c r="C41" s="31"/>
      <c r="D41" s="31"/>
      <c r="E41" s="32"/>
      <c r="F41" s="23"/>
      <c r="G41" s="26"/>
      <c r="H41" s="26"/>
      <c r="I41" s="26"/>
      <c r="J41" s="26"/>
      <c r="K41" s="64"/>
      <c r="L41" s="64"/>
      <c r="M41" s="62"/>
      <c r="N41" s="62"/>
      <c r="O41" s="62"/>
      <c r="P41" s="63"/>
      <c r="Q41" s="92"/>
      <c r="R41" s="92"/>
      <c r="S41" s="92"/>
      <c r="T41" s="92"/>
      <c r="U41" s="92"/>
      <c r="V41" s="92"/>
      <c r="W41" s="92"/>
      <c r="X41" s="92"/>
      <c r="Y41" s="92"/>
      <c r="Z41" s="92"/>
    </row>
    <row r="43" ht="26.25" customHeight="1" spans="5:5">
      <c r="E43" t="s">
        <v>106</v>
      </c>
    </row>
    <row r="44" ht="26.25" customHeight="1"/>
    <row r="45" ht="26.25" customHeight="1"/>
    <row r="46" ht="24" customHeight="1"/>
    <row r="47" ht="26.25" customHeight="1"/>
    <row r="48" ht="26.25" customHeight="1"/>
    <row r="49" ht="24" customHeight="1"/>
    <row r="50" ht="26.25" customHeight="1"/>
    <row r="51" ht="23.25" customHeight="1"/>
    <row r="52" ht="21.75" customHeight="1"/>
    <row r="53" ht="27" customHeight="1"/>
    <row r="54" ht="18.75" customHeight="1"/>
  </sheetData>
  <mergeCells count="47">
    <mergeCell ref="A1:P1"/>
    <mergeCell ref="A2:E2"/>
    <mergeCell ref="H2:J2"/>
    <mergeCell ref="K2:P2"/>
    <mergeCell ref="G3:J3"/>
    <mergeCell ref="A5:B5"/>
    <mergeCell ref="Q18:V18"/>
    <mergeCell ref="Q19:R19"/>
    <mergeCell ref="S19:T19"/>
    <mergeCell ref="U19:V19"/>
    <mergeCell ref="A3:A4"/>
    <mergeCell ref="B3:B4"/>
    <mergeCell ref="C3:C4"/>
    <mergeCell ref="D3:D4"/>
    <mergeCell ref="E3:E4"/>
    <mergeCell ref="F3:F4"/>
    <mergeCell ref="K3:K4"/>
    <mergeCell ref="L3:L4"/>
    <mergeCell ref="M3:M4"/>
    <mergeCell ref="N3:N4"/>
    <mergeCell ref="O3:O4"/>
    <mergeCell ref="P3:P4"/>
    <mergeCell ref="Q5:Q8"/>
    <mergeCell ref="Q10:Q13"/>
    <mergeCell ref="R5:R8"/>
    <mergeCell ref="R10:R13"/>
    <mergeCell ref="S5:S8"/>
    <mergeCell ref="S10:S13"/>
    <mergeCell ref="T5:T8"/>
    <mergeCell ref="T10:T13"/>
    <mergeCell ref="U5:U8"/>
    <mergeCell ref="U10:U13"/>
    <mergeCell ref="V5:V8"/>
    <mergeCell ref="V10:V13"/>
    <mergeCell ref="W5:W8"/>
    <mergeCell ref="W10:W13"/>
    <mergeCell ref="W18:W20"/>
    <mergeCell ref="X5:X8"/>
    <mergeCell ref="X10:X13"/>
    <mergeCell ref="X18:X20"/>
    <mergeCell ref="Y5:Y8"/>
    <mergeCell ref="Y10:Y13"/>
    <mergeCell ref="Z5:Z8"/>
    <mergeCell ref="AA5:AA8"/>
    <mergeCell ref="AB5:AB8"/>
    <mergeCell ref="AC5:AC8"/>
    <mergeCell ref="AD5:AD8"/>
  </mergeCells>
  <printOptions horizontalCentered="1" verticalCentered="1"/>
  <pageMargins left="0.349305555555556" right="0.15625" top="0.238888888888889" bottom="0.238888888888889" header="0.2" footer="0.2"/>
  <pageSetup paperSize="9" orientation="landscape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autoPageBreaks="0"/>
  </sheetPr>
  <dimension ref="A1:AD54"/>
  <sheetViews>
    <sheetView showZeros="0" workbookViewId="0">
      <selection activeCell="F5" sqref="F5:J5"/>
    </sheetView>
  </sheetViews>
  <sheetFormatPr defaultColWidth="9" defaultRowHeight="15.6"/>
  <cols>
    <col min="1" max="1" width="4.625" customWidth="1"/>
    <col min="2" max="2" width="12.625" customWidth="1"/>
    <col min="3" max="3" width="5.25" customWidth="1"/>
    <col min="4" max="4" width="6.375" customWidth="1"/>
    <col min="5" max="5" width="33.6" customWidth="1"/>
    <col min="6" max="6" width="8.25" customWidth="1"/>
    <col min="7" max="7" width="6.375" customWidth="1"/>
    <col min="8" max="8" width="6.75" customWidth="1"/>
    <col min="9" max="9" width="5.9" customWidth="1"/>
    <col min="10" max="10" width="6.7" customWidth="1"/>
    <col min="11" max="12" width="5.625" style="5" customWidth="1"/>
    <col min="13" max="16" width="5.625" customWidth="1"/>
    <col min="17" max="17" width="6.125" style="6" customWidth="1"/>
    <col min="18" max="18" width="14.3583333333333" style="6" customWidth="1"/>
    <col min="19" max="19" width="6.125" style="6" customWidth="1"/>
    <col min="20" max="20" width="14.3583333333333" style="6" customWidth="1"/>
    <col min="21" max="21" width="6.125" style="6" customWidth="1"/>
    <col min="22" max="22" width="14.3583333333333" style="6" customWidth="1"/>
    <col min="23" max="26" width="6.125" style="6" customWidth="1"/>
    <col min="27" max="30" width="6.125" customWidth="1"/>
  </cols>
  <sheetData>
    <row r="1" ht="20.1" customHeight="1" spans="1:26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51"/>
      <c r="L1" s="51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12" customHeight="1" spans="1:16">
      <c r="A2" s="8" t="s">
        <v>107</v>
      </c>
      <c r="B2" s="8"/>
      <c r="C2" s="8"/>
      <c r="D2" s="8"/>
      <c r="E2" s="8"/>
      <c r="F2" s="9"/>
      <c r="G2" s="9"/>
      <c r="H2" s="10"/>
      <c r="I2" s="10"/>
      <c r="J2" s="10"/>
      <c r="K2" s="52" t="s">
        <v>2</v>
      </c>
      <c r="L2" s="52"/>
      <c r="M2" s="53"/>
      <c r="N2" s="53"/>
      <c r="O2" s="53"/>
      <c r="P2" s="53"/>
    </row>
    <row r="3" ht="18" customHeight="1" spans="1:26">
      <c r="A3" s="11" t="s">
        <v>3</v>
      </c>
      <c r="B3" s="11" t="s">
        <v>4</v>
      </c>
      <c r="C3" s="12" t="s">
        <v>5</v>
      </c>
      <c r="D3" s="12" t="s">
        <v>6</v>
      </c>
      <c r="E3" s="12" t="s">
        <v>7</v>
      </c>
      <c r="F3" s="13" t="s">
        <v>8</v>
      </c>
      <c r="G3" s="14" t="s">
        <v>9</v>
      </c>
      <c r="H3" s="15"/>
      <c r="I3" s="15"/>
      <c r="J3" s="54"/>
      <c r="K3" s="55" t="s">
        <v>10</v>
      </c>
      <c r="L3" s="55" t="s">
        <v>11</v>
      </c>
      <c r="M3" s="56" t="s">
        <v>12</v>
      </c>
      <c r="N3" s="16" t="s">
        <v>13</v>
      </c>
      <c r="O3" s="16" t="s">
        <v>14</v>
      </c>
      <c r="P3" s="16" t="s">
        <v>15</v>
      </c>
      <c r="Q3" s="80"/>
      <c r="R3" s="80"/>
      <c r="S3" s="80"/>
      <c r="T3" s="80"/>
      <c r="U3" s="80"/>
      <c r="V3" s="80"/>
      <c r="W3" s="80"/>
      <c r="X3" s="80"/>
      <c r="Y3" s="80"/>
      <c r="Z3" s="80"/>
    </row>
    <row r="4" ht="36" customHeight="1" spans="1:26">
      <c r="A4" s="11"/>
      <c r="B4" s="11"/>
      <c r="C4" s="12"/>
      <c r="D4" s="12"/>
      <c r="E4" s="12"/>
      <c r="F4" s="13"/>
      <c r="G4" s="13" t="s">
        <v>16</v>
      </c>
      <c r="H4" s="16" t="s">
        <v>17</v>
      </c>
      <c r="I4" s="57" t="s">
        <v>18</v>
      </c>
      <c r="J4" s="57" t="s">
        <v>19</v>
      </c>
      <c r="K4" s="55"/>
      <c r="L4" s="55"/>
      <c r="M4" s="58"/>
      <c r="N4" s="16"/>
      <c r="O4" s="16"/>
      <c r="P4" s="16"/>
      <c r="Q4" s="80"/>
      <c r="R4" s="80"/>
      <c r="S4" s="80"/>
      <c r="T4" s="80"/>
      <c r="U4" s="80"/>
      <c r="V4" s="80"/>
      <c r="W4" s="80"/>
      <c r="X4" s="80"/>
      <c r="Y4" s="80"/>
      <c r="Z4" s="80"/>
    </row>
    <row r="5" ht="9.95" customHeight="1" spans="1:30">
      <c r="A5" s="17" t="s">
        <v>20</v>
      </c>
      <c r="B5" s="18"/>
      <c r="C5" s="19"/>
      <c r="D5" s="19"/>
      <c r="E5" s="19"/>
      <c r="F5" s="20">
        <f t="shared" ref="F5:J5" si="0">SUM(F6,F19,F23,F29,F33,F38)</f>
        <v>30.18</v>
      </c>
      <c r="G5" s="20">
        <f t="shared" si="0"/>
        <v>0</v>
      </c>
      <c r="H5" s="20">
        <f t="shared" si="0"/>
        <v>30</v>
      </c>
      <c r="I5" s="20">
        <f t="shared" si="0"/>
        <v>0</v>
      </c>
      <c r="J5" s="20">
        <f t="shared" si="0"/>
        <v>0.18</v>
      </c>
      <c r="K5" s="59">
        <v>23</v>
      </c>
      <c r="L5" s="59">
        <v>110</v>
      </c>
      <c r="M5" s="60"/>
      <c r="N5" s="60"/>
      <c r="O5" s="60"/>
      <c r="P5" s="60"/>
      <c r="Q5" s="81" t="s">
        <v>21</v>
      </c>
      <c r="R5" s="82" t="s">
        <v>22</v>
      </c>
      <c r="S5" s="82" t="s">
        <v>23</v>
      </c>
      <c r="T5" s="83" t="s">
        <v>24</v>
      </c>
      <c r="U5" s="83" t="s">
        <v>25</v>
      </c>
      <c r="V5" s="83" t="s">
        <v>26</v>
      </c>
      <c r="W5" s="83" t="s">
        <v>27</v>
      </c>
      <c r="X5" s="83" t="s">
        <v>28</v>
      </c>
      <c r="Y5" s="83" t="s">
        <v>29</v>
      </c>
      <c r="Z5" s="83" t="s">
        <v>30</v>
      </c>
      <c r="AA5" s="98" t="s">
        <v>31</v>
      </c>
      <c r="AB5" s="98" t="s">
        <v>32</v>
      </c>
      <c r="AC5" s="98" t="s">
        <v>33</v>
      </c>
      <c r="AD5" s="98" t="s">
        <v>34</v>
      </c>
    </row>
    <row r="6" ht="9.95" customHeight="1" spans="1:30">
      <c r="A6" s="21" t="s">
        <v>36</v>
      </c>
      <c r="B6" s="21" t="s">
        <v>37</v>
      </c>
      <c r="C6" s="13"/>
      <c r="D6" s="13"/>
      <c r="E6" s="19"/>
      <c r="F6" s="20">
        <f t="shared" ref="F6:J6" si="1">SUM(F7,F10:F12,F18)</f>
        <v>30.18</v>
      </c>
      <c r="G6" s="20">
        <f t="shared" si="1"/>
        <v>0</v>
      </c>
      <c r="H6" s="20">
        <f t="shared" si="1"/>
        <v>30</v>
      </c>
      <c r="I6" s="20">
        <f t="shared" si="1"/>
        <v>0</v>
      </c>
      <c r="J6" s="20">
        <f t="shared" si="1"/>
        <v>0.18</v>
      </c>
      <c r="K6" s="61">
        <f>K5</f>
        <v>23</v>
      </c>
      <c r="L6" s="61">
        <f>L5</f>
        <v>110</v>
      </c>
      <c r="M6" s="62"/>
      <c r="N6" s="62"/>
      <c r="O6" s="62"/>
      <c r="P6" s="63"/>
      <c r="Q6" s="84"/>
      <c r="R6" s="82"/>
      <c r="S6" s="82"/>
      <c r="T6" s="83"/>
      <c r="U6" s="83"/>
      <c r="V6" s="83"/>
      <c r="W6" s="83"/>
      <c r="X6" s="83"/>
      <c r="Y6" s="83"/>
      <c r="Z6" s="83"/>
      <c r="AA6" s="98"/>
      <c r="AB6" s="98"/>
      <c r="AC6" s="98"/>
      <c r="AD6" s="98"/>
    </row>
    <row r="7" ht="9.95" customHeight="1" spans="1:30">
      <c r="A7" s="22" t="s">
        <v>38</v>
      </c>
      <c r="B7" s="22" t="s">
        <v>39</v>
      </c>
      <c r="C7" s="13"/>
      <c r="D7" s="13"/>
      <c r="E7" s="19"/>
      <c r="F7" s="23">
        <f t="shared" ref="F7:J7" si="2">SUM(F8:F9)</f>
        <v>30.18</v>
      </c>
      <c r="G7" s="23">
        <f t="shared" si="2"/>
        <v>0</v>
      </c>
      <c r="H7" s="23">
        <f t="shared" si="2"/>
        <v>30</v>
      </c>
      <c r="I7" s="23">
        <f t="shared" si="2"/>
        <v>0</v>
      </c>
      <c r="J7" s="23">
        <f t="shared" si="2"/>
        <v>0.18</v>
      </c>
      <c r="K7" s="64">
        <f>K5</f>
        <v>23</v>
      </c>
      <c r="L7" s="64">
        <f>L5</f>
        <v>110</v>
      </c>
      <c r="M7" s="65"/>
      <c r="N7" s="65"/>
      <c r="O7" s="65"/>
      <c r="P7" s="65"/>
      <c r="Q7" s="84"/>
      <c r="R7" s="82"/>
      <c r="S7" s="82"/>
      <c r="T7" s="83"/>
      <c r="U7" s="83"/>
      <c r="V7" s="83"/>
      <c r="W7" s="83"/>
      <c r="X7" s="83"/>
      <c r="Y7" s="83"/>
      <c r="Z7" s="83"/>
      <c r="AA7" s="98"/>
      <c r="AB7" s="98"/>
      <c r="AC7" s="98"/>
      <c r="AD7" s="98"/>
    </row>
    <row r="8" ht="9.95" customHeight="1" spans="1:30">
      <c r="A8" s="22" t="s">
        <v>40</v>
      </c>
      <c r="B8" s="22" t="s">
        <v>41</v>
      </c>
      <c r="C8" s="13"/>
      <c r="D8" s="13"/>
      <c r="E8" s="19"/>
      <c r="F8" s="23"/>
      <c r="G8" s="24"/>
      <c r="H8" s="24"/>
      <c r="I8" s="24"/>
      <c r="J8" s="24"/>
      <c r="K8" s="64"/>
      <c r="L8" s="64"/>
      <c r="M8" s="65"/>
      <c r="N8" s="65"/>
      <c r="O8" s="65"/>
      <c r="P8" s="65"/>
      <c r="Q8" s="85"/>
      <c r="R8" s="82"/>
      <c r="S8" s="82"/>
      <c r="T8" s="83"/>
      <c r="U8" s="83"/>
      <c r="V8" s="83"/>
      <c r="W8" s="83"/>
      <c r="X8" s="83"/>
      <c r="Y8" s="83"/>
      <c r="Z8" s="83"/>
      <c r="AA8" s="98"/>
      <c r="AB8" s="98"/>
      <c r="AC8" s="98"/>
      <c r="AD8" s="98"/>
    </row>
    <row r="9" ht="59.1" customHeight="1" spans="1:30">
      <c r="A9" s="22" t="s">
        <v>42</v>
      </c>
      <c r="B9" s="22" t="s">
        <v>43</v>
      </c>
      <c r="C9" s="13" t="s">
        <v>44</v>
      </c>
      <c r="D9" s="13" t="s">
        <v>108</v>
      </c>
      <c r="E9" s="114" t="s">
        <v>109</v>
      </c>
      <c r="F9" s="23">
        <f>Q9</f>
        <v>30.18</v>
      </c>
      <c r="G9" s="24"/>
      <c r="H9" s="24">
        <v>30</v>
      </c>
      <c r="I9" s="24"/>
      <c r="J9" s="24">
        <f>F9-G9-H9-I9</f>
        <v>0.18</v>
      </c>
      <c r="K9" s="64">
        <f>K5</f>
        <v>23</v>
      </c>
      <c r="L9" s="64">
        <f>L5</f>
        <v>110</v>
      </c>
      <c r="M9" s="65"/>
      <c r="N9" s="65"/>
      <c r="O9" s="65"/>
      <c r="P9" s="65"/>
      <c r="Q9" s="86">
        <f>ROUND((R9*0.052+Q14*0.028+R14*0.06),2)</f>
        <v>30.18</v>
      </c>
      <c r="R9" s="86">
        <f>ROUND((T9*4*0.2+U9*3.5*0.2+V9*3*0.2+W9*2.5*0.2+X9*2*0.2+Y9*1.5*0.15+Z9*1*0.15+AA9*AB9*0.2+AC9*AD9*0.2),2)</f>
        <v>383.5</v>
      </c>
      <c r="S9" s="87">
        <f>SUM(T9:AA9,AC9)</f>
        <v>545</v>
      </c>
      <c r="T9" s="88"/>
      <c r="U9" s="88">
        <v>535</v>
      </c>
      <c r="V9" s="88"/>
      <c r="W9" s="89"/>
      <c r="X9" s="89"/>
      <c r="Y9" s="89"/>
      <c r="Z9" s="89"/>
      <c r="AA9" s="100">
        <v>10</v>
      </c>
      <c r="AB9" s="100">
        <v>4.5</v>
      </c>
      <c r="AC9" s="100"/>
      <c r="AD9" s="100"/>
    </row>
    <row r="10" ht="9.95" customHeight="1" spans="1:26">
      <c r="A10" s="22" t="s">
        <v>47</v>
      </c>
      <c r="B10" s="22" t="s">
        <v>48</v>
      </c>
      <c r="C10" s="13"/>
      <c r="D10" s="13"/>
      <c r="E10" s="25"/>
      <c r="F10" s="23"/>
      <c r="G10" s="26"/>
      <c r="H10" s="27"/>
      <c r="I10" s="66"/>
      <c r="J10" s="66"/>
      <c r="K10" s="67"/>
      <c r="L10" s="67"/>
      <c r="M10" s="62"/>
      <c r="N10" s="62"/>
      <c r="O10" s="62"/>
      <c r="P10" s="63"/>
      <c r="Q10" s="83" t="s">
        <v>49</v>
      </c>
      <c r="R10" s="82" t="s">
        <v>50</v>
      </c>
      <c r="S10" s="90" t="s">
        <v>51</v>
      </c>
      <c r="T10" s="91" t="s">
        <v>52</v>
      </c>
      <c r="U10" s="91" t="s">
        <v>53</v>
      </c>
      <c r="V10" s="91" t="s">
        <v>54</v>
      </c>
      <c r="W10" s="91" t="s">
        <v>55</v>
      </c>
      <c r="X10" s="88"/>
      <c r="Y10" s="88"/>
      <c r="Z10" s="92"/>
    </row>
    <row r="11" ht="9.95" customHeight="1" spans="1:26">
      <c r="A11" s="22" t="s">
        <v>56</v>
      </c>
      <c r="B11" s="22" t="s">
        <v>57</v>
      </c>
      <c r="C11" s="28"/>
      <c r="D11" s="28"/>
      <c r="E11" s="29"/>
      <c r="F11" s="23"/>
      <c r="G11" s="26"/>
      <c r="H11" s="26"/>
      <c r="I11" s="26"/>
      <c r="J11" s="26"/>
      <c r="K11" s="67"/>
      <c r="L11" s="67"/>
      <c r="M11" s="62"/>
      <c r="N11" s="62"/>
      <c r="O11" s="62"/>
      <c r="P11" s="63"/>
      <c r="Q11" s="83"/>
      <c r="R11" s="82"/>
      <c r="S11" s="90"/>
      <c r="T11" s="91"/>
      <c r="U11" s="91"/>
      <c r="V11" s="91"/>
      <c r="W11" s="91"/>
      <c r="X11" s="88"/>
      <c r="Y11" s="88"/>
      <c r="Z11" s="92"/>
    </row>
    <row r="12" ht="9.95" customHeight="1" spans="1:26">
      <c r="A12" s="22" t="s">
        <v>58</v>
      </c>
      <c r="B12" s="22" t="s">
        <v>59</v>
      </c>
      <c r="C12" s="28"/>
      <c r="D12" s="28"/>
      <c r="E12" s="25"/>
      <c r="F12" s="23"/>
      <c r="G12" s="30"/>
      <c r="H12" s="30"/>
      <c r="I12" s="30"/>
      <c r="J12" s="30"/>
      <c r="K12" s="67"/>
      <c r="L12" s="67"/>
      <c r="M12" s="62"/>
      <c r="N12" s="62"/>
      <c r="O12" s="62"/>
      <c r="P12" s="63"/>
      <c r="Q12" s="83"/>
      <c r="R12" s="82"/>
      <c r="S12" s="90"/>
      <c r="T12" s="91"/>
      <c r="U12" s="91"/>
      <c r="V12" s="91"/>
      <c r="W12" s="91"/>
      <c r="X12" s="88"/>
      <c r="Y12" s="88"/>
      <c r="Z12" s="92"/>
    </row>
    <row r="13" ht="9.95" customHeight="1" spans="1:26">
      <c r="A13" s="22" t="s">
        <v>40</v>
      </c>
      <c r="B13" s="22" t="s">
        <v>60</v>
      </c>
      <c r="C13" s="13"/>
      <c r="D13" s="13"/>
      <c r="E13" s="25"/>
      <c r="F13" s="23"/>
      <c r="G13" s="26"/>
      <c r="H13" s="30"/>
      <c r="I13" s="26"/>
      <c r="J13" s="66"/>
      <c r="K13" s="67"/>
      <c r="L13" s="67"/>
      <c r="M13" s="62"/>
      <c r="N13" s="62"/>
      <c r="O13" s="62"/>
      <c r="P13" s="63"/>
      <c r="Q13" s="83"/>
      <c r="R13" s="82"/>
      <c r="S13" s="90"/>
      <c r="T13" s="91"/>
      <c r="U13" s="91"/>
      <c r="V13" s="91"/>
      <c r="W13" s="91"/>
      <c r="X13" s="88"/>
      <c r="Y13" s="88"/>
      <c r="Z13" s="92"/>
    </row>
    <row r="14" ht="9.95" customHeight="1" spans="1:26">
      <c r="A14" s="22" t="s">
        <v>42</v>
      </c>
      <c r="B14" s="22" t="s">
        <v>61</v>
      </c>
      <c r="C14" s="13"/>
      <c r="D14" s="13"/>
      <c r="E14" s="25"/>
      <c r="F14" s="23"/>
      <c r="G14" s="30"/>
      <c r="H14" s="26"/>
      <c r="I14" s="26"/>
      <c r="J14" s="26"/>
      <c r="K14" s="67"/>
      <c r="L14" s="67"/>
      <c r="M14" s="62"/>
      <c r="N14" s="62"/>
      <c r="O14" s="62"/>
      <c r="P14" s="63"/>
      <c r="Q14" s="86">
        <v>352</v>
      </c>
      <c r="R14" s="86">
        <f>ROUND((S14*T14*V14*2)+(S14*(U14+V14*2)*W14),2)</f>
        <v>6.4</v>
      </c>
      <c r="S14" s="88">
        <v>20</v>
      </c>
      <c r="T14" s="86">
        <v>0.4</v>
      </c>
      <c r="U14" s="86">
        <v>0.4</v>
      </c>
      <c r="V14" s="86">
        <v>0.2</v>
      </c>
      <c r="W14" s="86">
        <v>0.2</v>
      </c>
      <c r="X14" s="92"/>
      <c r="Y14" s="92"/>
      <c r="Z14" s="92"/>
    </row>
    <row r="15" ht="9.95" customHeight="1" spans="1:26">
      <c r="A15" s="22" t="s">
        <v>62</v>
      </c>
      <c r="B15" s="22" t="s">
        <v>63</v>
      </c>
      <c r="C15" s="28"/>
      <c r="D15" s="28"/>
      <c r="E15" s="25"/>
      <c r="F15" s="23"/>
      <c r="G15" s="30"/>
      <c r="H15" s="30"/>
      <c r="I15" s="30"/>
      <c r="J15" s="30"/>
      <c r="K15" s="67"/>
      <c r="L15" s="67"/>
      <c r="M15" s="62"/>
      <c r="N15" s="62"/>
      <c r="O15" s="62"/>
      <c r="P15" s="63"/>
      <c r="Q15" s="92"/>
      <c r="R15" s="92"/>
      <c r="S15" s="92"/>
      <c r="T15" s="92"/>
      <c r="U15" s="92"/>
      <c r="V15" s="92"/>
      <c r="W15" s="92"/>
      <c r="X15" s="92"/>
      <c r="Y15" s="92"/>
      <c r="Z15" s="92"/>
    </row>
    <row r="16" ht="9.95" customHeight="1" spans="1:26">
      <c r="A16" s="22" t="s">
        <v>64</v>
      </c>
      <c r="B16" s="22" t="s">
        <v>65</v>
      </c>
      <c r="C16" s="13"/>
      <c r="D16" s="13"/>
      <c r="E16" s="25"/>
      <c r="F16" s="23"/>
      <c r="G16" s="26"/>
      <c r="H16" s="26"/>
      <c r="I16" s="26"/>
      <c r="J16" s="26"/>
      <c r="K16" s="67"/>
      <c r="L16" s="67"/>
      <c r="M16" s="62"/>
      <c r="N16" s="62"/>
      <c r="O16" s="62"/>
      <c r="P16" s="63"/>
      <c r="Q16" s="92"/>
      <c r="R16" s="92"/>
      <c r="S16" s="92"/>
      <c r="T16" s="92"/>
      <c r="U16" s="92"/>
      <c r="V16" s="92"/>
      <c r="W16" s="92"/>
      <c r="X16" s="92"/>
      <c r="Y16" s="92"/>
      <c r="Z16" s="92"/>
    </row>
    <row r="17" ht="9.95" customHeight="1" spans="1:26">
      <c r="A17" s="22" t="s">
        <v>66</v>
      </c>
      <c r="B17" s="22" t="s">
        <v>67</v>
      </c>
      <c r="C17" s="31"/>
      <c r="D17" s="31"/>
      <c r="E17" s="32"/>
      <c r="F17" s="23"/>
      <c r="G17" s="26"/>
      <c r="H17" s="26"/>
      <c r="I17" s="26"/>
      <c r="J17" s="26"/>
      <c r="K17" s="67"/>
      <c r="L17" s="67"/>
      <c r="M17" s="62"/>
      <c r="N17" s="62"/>
      <c r="O17" s="62"/>
      <c r="P17" s="63"/>
      <c r="Q17" s="92"/>
      <c r="R17" s="92"/>
      <c r="S17" s="92"/>
      <c r="T17" s="92"/>
      <c r="U17" s="92"/>
      <c r="V17" s="92"/>
      <c r="W17" s="92"/>
      <c r="X17" s="92"/>
      <c r="Y17" s="92"/>
      <c r="Z17" s="92"/>
    </row>
    <row r="18" ht="9.95" customHeight="1" spans="1:26">
      <c r="A18" s="22" t="s">
        <v>68</v>
      </c>
      <c r="B18" s="22" t="s">
        <v>69</v>
      </c>
      <c r="C18" s="31"/>
      <c r="D18" s="31"/>
      <c r="E18" s="32"/>
      <c r="F18" s="23"/>
      <c r="G18" s="26"/>
      <c r="H18" s="26"/>
      <c r="I18" s="26"/>
      <c r="J18" s="26"/>
      <c r="K18" s="67"/>
      <c r="L18" s="67"/>
      <c r="M18" s="62"/>
      <c r="N18" s="62"/>
      <c r="O18" s="62"/>
      <c r="P18" s="63"/>
      <c r="Q18" s="93" t="s">
        <v>70</v>
      </c>
      <c r="R18" s="93"/>
      <c r="S18" s="93"/>
      <c r="T18" s="93"/>
      <c r="U18" s="93"/>
      <c r="V18" s="93"/>
      <c r="W18" s="88" t="s">
        <v>71</v>
      </c>
      <c r="X18" s="88" t="s">
        <v>72</v>
      </c>
      <c r="Y18" s="92"/>
      <c r="Z18" s="92"/>
    </row>
    <row r="19" s="1" customFormat="1" ht="9.95" customHeight="1" spans="1:26">
      <c r="A19" s="33" t="s">
        <v>73</v>
      </c>
      <c r="B19" s="33" t="s">
        <v>74</v>
      </c>
      <c r="C19" s="34"/>
      <c r="D19" s="34"/>
      <c r="E19" s="35"/>
      <c r="F19" s="36"/>
      <c r="G19" s="36"/>
      <c r="H19" s="36"/>
      <c r="I19" s="36"/>
      <c r="J19" s="36"/>
      <c r="K19" s="68"/>
      <c r="L19" s="68"/>
      <c r="M19" s="69"/>
      <c r="N19" s="69"/>
      <c r="O19" s="69"/>
      <c r="P19" s="70"/>
      <c r="Q19" s="93" t="s">
        <v>75</v>
      </c>
      <c r="R19" s="93"/>
      <c r="S19" s="93" t="s">
        <v>76</v>
      </c>
      <c r="T19" s="93"/>
      <c r="U19" s="93" t="s">
        <v>77</v>
      </c>
      <c r="V19" s="93"/>
      <c r="W19" s="88"/>
      <c r="X19" s="88"/>
      <c r="Y19" s="97"/>
      <c r="Z19" s="97"/>
    </row>
    <row r="20" s="2" customFormat="1" ht="9.95" customHeight="1" spans="1:26">
      <c r="A20" s="37" t="s">
        <v>38</v>
      </c>
      <c r="B20" s="37" t="s">
        <v>78</v>
      </c>
      <c r="C20" s="38"/>
      <c r="D20" s="39"/>
      <c r="E20" s="40"/>
      <c r="F20" s="41"/>
      <c r="G20" s="26"/>
      <c r="H20" s="26"/>
      <c r="I20" s="26"/>
      <c r="J20" s="26"/>
      <c r="K20" s="71"/>
      <c r="L20" s="71"/>
      <c r="M20" s="69"/>
      <c r="N20" s="69"/>
      <c r="O20" s="69"/>
      <c r="P20" s="70"/>
      <c r="Q20" s="94" t="s">
        <v>79</v>
      </c>
      <c r="R20" s="94" t="s">
        <v>80</v>
      </c>
      <c r="S20" s="94" t="s">
        <v>79</v>
      </c>
      <c r="T20" s="94" t="s">
        <v>80</v>
      </c>
      <c r="U20" s="94" t="s">
        <v>79</v>
      </c>
      <c r="V20" s="94" t="s">
        <v>80</v>
      </c>
      <c r="W20" s="88"/>
      <c r="X20" s="88"/>
      <c r="Y20" s="97"/>
      <c r="Z20" s="97"/>
    </row>
    <row r="21" s="3" customFormat="1" ht="9.95" customHeight="1" spans="1:26">
      <c r="A21" s="42" t="s">
        <v>47</v>
      </c>
      <c r="B21" s="43" t="s">
        <v>81</v>
      </c>
      <c r="C21" s="38"/>
      <c r="D21" s="38"/>
      <c r="E21" s="40"/>
      <c r="F21" s="41"/>
      <c r="G21" s="26"/>
      <c r="H21" s="26"/>
      <c r="I21" s="26"/>
      <c r="J21" s="26"/>
      <c r="K21" s="71"/>
      <c r="L21" s="71"/>
      <c r="M21" s="72"/>
      <c r="N21" s="72"/>
      <c r="O21" s="72"/>
      <c r="P21" s="73"/>
      <c r="Q21" s="95">
        <v>3</v>
      </c>
      <c r="R21" s="95">
        <v>1</v>
      </c>
      <c r="S21" s="95">
        <v>0</v>
      </c>
      <c r="T21" s="95">
        <v>0</v>
      </c>
      <c r="U21" s="95">
        <v>0</v>
      </c>
      <c r="V21" s="95">
        <v>0</v>
      </c>
      <c r="W21" s="96">
        <f>SUM(Q21:V21)</f>
        <v>4</v>
      </c>
      <c r="X21" s="96">
        <f>SUM(S21:V21)</f>
        <v>0</v>
      </c>
      <c r="Y21" s="96"/>
      <c r="Z21" s="96"/>
    </row>
    <row r="22" s="2" customFormat="1" ht="9.95" customHeight="1" spans="1:26">
      <c r="A22" s="37" t="s">
        <v>56</v>
      </c>
      <c r="B22" s="37" t="s">
        <v>82</v>
      </c>
      <c r="C22" s="39"/>
      <c r="D22" s="39"/>
      <c r="E22" s="44"/>
      <c r="F22" s="41"/>
      <c r="G22" s="26"/>
      <c r="H22" s="26"/>
      <c r="I22" s="26"/>
      <c r="J22" s="26"/>
      <c r="K22" s="71"/>
      <c r="L22" s="71"/>
      <c r="M22" s="74"/>
      <c r="N22" s="74"/>
      <c r="O22" s="74"/>
      <c r="P22" s="75"/>
      <c r="Q22" s="92"/>
      <c r="R22" s="92"/>
      <c r="S22" s="92"/>
      <c r="T22" s="92"/>
      <c r="U22" s="92"/>
      <c r="V22" s="92"/>
      <c r="W22" s="92"/>
      <c r="X22" s="92"/>
      <c r="Y22" s="92"/>
      <c r="Z22" s="92"/>
    </row>
    <row r="23" ht="9.95" customHeight="1" spans="1:26">
      <c r="A23" s="21" t="s">
        <v>83</v>
      </c>
      <c r="B23" s="21" t="s">
        <v>84</v>
      </c>
      <c r="C23" s="13"/>
      <c r="D23" s="13"/>
      <c r="E23" s="19"/>
      <c r="F23" s="20"/>
      <c r="G23" s="45"/>
      <c r="H23" s="45"/>
      <c r="I23" s="45"/>
      <c r="J23" s="45"/>
      <c r="K23" s="64"/>
      <c r="L23" s="64"/>
      <c r="M23" s="62"/>
      <c r="N23" s="62"/>
      <c r="O23" s="62"/>
      <c r="P23" s="63"/>
      <c r="Q23" s="92"/>
      <c r="R23" s="92"/>
      <c r="S23" s="92"/>
      <c r="T23" s="92"/>
      <c r="U23" s="92"/>
      <c r="V23" s="92"/>
      <c r="W23" s="92"/>
      <c r="X23" s="92"/>
      <c r="Y23" s="92"/>
      <c r="Z23" s="92"/>
    </row>
    <row r="24" ht="9.95" customHeight="1" spans="1:26">
      <c r="A24" s="22" t="s">
        <v>38</v>
      </c>
      <c r="B24" s="22" t="s">
        <v>85</v>
      </c>
      <c r="C24" s="13"/>
      <c r="D24" s="13"/>
      <c r="E24" s="19"/>
      <c r="F24" s="20"/>
      <c r="G24" s="45"/>
      <c r="H24" s="45"/>
      <c r="I24" s="45"/>
      <c r="J24" s="45"/>
      <c r="K24" s="64"/>
      <c r="L24" s="64"/>
      <c r="M24" s="62"/>
      <c r="N24" s="62"/>
      <c r="O24" s="62"/>
      <c r="P24" s="63"/>
      <c r="Q24" s="92"/>
      <c r="R24" s="92"/>
      <c r="S24" s="92"/>
      <c r="T24" s="92"/>
      <c r="U24" s="92"/>
      <c r="V24" s="92"/>
      <c r="W24" s="92"/>
      <c r="X24" s="92"/>
      <c r="Y24" s="92"/>
      <c r="Z24" s="92"/>
    </row>
    <row r="25" ht="9.95" customHeight="1" spans="1:26">
      <c r="A25" s="22" t="s">
        <v>47</v>
      </c>
      <c r="B25" s="22" t="s">
        <v>86</v>
      </c>
      <c r="C25" s="28"/>
      <c r="D25" s="28"/>
      <c r="E25" s="19"/>
      <c r="F25" s="23"/>
      <c r="G25" s="24"/>
      <c r="H25" s="24"/>
      <c r="I25" s="24"/>
      <c r="J25" s="24"/>
      <c r="K25" s="64"/>
      <c r="L25" s="64"/>
      <c r="M25" s="62"/>
      <c r="N25" s="62"/>
      <c r="O25" s="62"/>
      <c r="P25" s="63"/>
      <c r="Q25" s="92"/>
      <c r="R25" s="92"/>
      <c r="S25" s="92"/>
      <c r="T25" s="92"/>
      <c r="U25" s="92"/>
      <c r="V25" s="92"/>
      <c r="W25" s="92"/>
      <c r="X25" s="92"/>
      <c r="Y25" s="92"/>
      <c r="Z25" s="92"/>
    </row>
    <row r="26" ht="9.95" customHeight="1" spans="1:26">
      <c r="A26" s="22" t="s">
        <v>56</v>
      </c>
      <c r="B26" s="22" t="s">
        <v>87</v>
      </c>
      <c r="C26" s="13"/>
      <c r="D26" s="13"/>
      <c r="E26" s="19"/>
      <c r="F26" s="23"/>
      <c r="G26" s="26"/>
      <c r="H26" s="27"/>
      <c r="I26" s="66"/>
      <c r="J26" s="66"/>
      <c r="K26" s="67"/>
      <c r="L26" s="67"/>
      <c r="M26" s="62"/>
      <c r="N26" s="62"/>
      <c r="O26" s="62"/>
      <c r="P26" s="63"/>
      <c r="Q26" s="92"/>
      <c r="R26" s="92"/>
      <c r="S26" s="92"/>
      <c r="T26" s="92"/>
      <c r="U26" s="92"/>
      <c r="V26" s="92"/>
      <c r="W26" s="92"/>
      <c r="X26" s="92"/>
      <c r="Y26" s="92"/>
      <c r="Z26" s="92"/>
    </row>
    <row r="27" ht="9.95" customHeight="1" spans="1:26">
      <c r="A27" s="22" t="s">
        <v>58</v>
      </c>
      <c r="B27" s="22" t="s">
        <v>88</v>
      </c>
      <c r="C27" s="13"/>
      <c r="D27" s="13"/>
      <c r="E27" s="46"/>
      <c r="F27" s="23"/>
      <c r="G27" s="26"/>
      <c r="H27" s="27"/>
      <c r="I27" s="66"/>
      <c r="J27" s="76"/>
      <c r="K27" s="67"/>
      <c r="L27" s="67"/>
      <c r="M27" s="62"/>
      <c r="N27" s="62"/>
      <c r="O27" s="62"/>
      <c r="P27" s="63"/>
      <c r="Q27" s="92"/>
      <c r="R27" s="92"/>
      <c r="S27" s="92"/>
      <c r="T27" s="92"/>
      <c r="U27" s="92"/>
      <c r="V27" s="92"/>
      <c r="W27" s="92"/>
      <c r="X27" s="92"/>
      <c r="Y27" s="92"/>
      <c r="Z27" s="92"/>
    </row>
    <row r="28" ht="9.95" customHeight="1" spans="1:26">
      <c r="A28" s="22" t="s">
        <v>68</v>
      </c>
      <c r="B28" s="22" t="s">
        <v>89</v>
      </c>
      <c r="C28" s="31"/>
      <c r="D28" s="31"/>
      <c r="E28" s="32"/>
      <c r="F28" s="23"/>
      <c r="G28" s="30"/>
      <c r="H28" s="30"/>
      <c r="I28" s="30"/>
      <c r="J28" s="77"/>
      <c r="K28" s="67"/>
      <c r="L28" s="67"/>
      <c r="M28" s="62"/>
      <c r="N28" s="62"/>
      <c r="O28" s="62"/>
      <c r="P28" s="63"/>
      <c r="Q28" s="92"/>
      <c r="R28" s="92"/>
      <c r="S28" s="92"/>
      <c r="T28" s="92"/>
      <c r="U28" s="92"/>
      <c r="V28" s="92"/>
      <c r="W28" s="92"/>
      <c r="X28" s="92"/>
      <c r="Y28" s="92"/>
      <c r="Z28" s="92"/>
    </row>
    <row r="29" ht="9.95" customHeight="1" spans="1:26">
      <c r="A29" s="21" t="s">
        <v>90</v>
      </c>
      <c r="B29" s="21" t="s">
        <v>91</v>
      </c>
      <c r="C29" s="13"/>
      <c r="D29" s="13"/>
      <c r="E29" s="19"/>
      <c r="F29" s="23"/>
      <c r="G29" s="24"/>
      <c r="H29" s="24"/>
      <c r="I29" s="24"/>
      <c r="J29" s="24"/>
      <c r="K29" s="67"/>
      <c r="L29" s="67"/>
      <c r="M29" s="62"/>
      <c r="N29" s="62"/>
      <c r="O29" s="62"/>
      <c r="P29" s="63"/>
      <c r="Q29" s="92"/>
      <c r="R29" s="92"/>
      <c r="S29" s="92"/>
      <c r="T29" s="92"/>
      <c r="U29" s="92"/>
      <c r="V29" s="92"/>
      <c r="W29" s="92"/>
      <c r="X29" s="92"/>
      <c r="Y29" s="92"/>
      <c r="Z29" s="92"/>
    </row>
    <row r="30" ht="9.95" customHeight="1" spans="1:26">
      <c r="A30" s="22" t="s">
        <v>38</v>
      </c>
      <c r="B30" s="22" t="s">
        <v>92</v>
      </c>
      <c r="C30" s="13"/>
      <c r="D30" s="13"/>
      <c r="E30" s="19"/>
      <c r="F30" s="23"/>
      <c r="G30" s="24"/>
      <c r="H30" s="24"/>
      <c r="I30" s="24"/>
      <c r="J30" s="24"/>
      <c r="K30" s="67"/>
      <c r="L30" s="67"/>
      <c r="M30" s="62"/>
      <c r="N30" s="62"/>
      <c r="O30" s="62"/>
      <c r="P30" s="63"/>
      <c r="Q30" s="92"/>
      <c r="R30" s="92"/>
      <c r="S30" s="92"/>
      <c r="T30" s="92"/>
      <c r="U30" s="92"/>
      <c r="V30" s="92"/>
      <c r="W30" s="92"/>
      <c r="X30" s="92"/>
      <c r="Y30" s="92"/>
      <c r="Z30" s="92"/>
    </row>
    <row r="31" ht="9.95" customHeight="1" spans="1:26">
      <c r="A31" s="22" t="s">
        <v>47</v>
      </c>
      <c r="B31" s="22" t="s">
        <v>91</v>
      </c>
      <c r="C31" s="13"/>
      <c r="D31" s="13"/>
      <c r="E31" s="47"/>
      <c r="F31" s="23"/>
      <c r="G31" s="26"/>
      <c r="H31" s="26"/>
      <c r="I31" s="26"/>
      <c r="J31" s="26"/>
      <c r="K31" s="67"/>
      <c r="L31" s="67"/>
      <c r="M31" s="62"/>
      <c r="N31" s="62"/>
      <c r="O31" s="62"/>
      <c r="P31" s="63"/>
      <c r="Q31" s="92"/>
      <c r="R31" s="92"/>
      <c r="S31" s="92"/>
      <c r="T31" s="92"/>
      <c r="U31" s="92"/>
      <c r="V31" s="92"/>
      <c r="W31" s="92"/>
      <c r="X31" s="92"/>
      <c r="Y31" s="92"/>
      <c r="Z31" s="92"/>
    </row>
    <row r="32" ht="9.95" customHeight="1" spans="1:26">
      <c r="A32" s="22" t="s">
        <v>56</v>
      </c>
      <c r="B32" s="22" t="s">
        <v>89</v>
      </c>
      <c r="C32" s="31"/>
      <c r="D32" s="31"/>
      <c r="E32" s="32"/>
      <c r="F32" s="20"/>
      <c r="G32" s="48"/>
      <c r="H32" s="48"/>
      <c r="I32" s="48"/>
      <c r="J32" s="48"/>
      <c r="K32" s="67"/>
      <c r="L32" s="67"/>
      <c r="M32" s="62"/>
      <c r="N32" s="62"/>
      <c r="O32" s="62"/>
      <c r="P32" s="63"/>
      <c r="Q32" s="92"/>
      <c r="R32" s="92"/>
      <c r="S32" s="92"/>
      <c r="T32" s="92"/>
      <c r="U32" s="92"/>
      <c r="V32" s="92"/>
      <c r="W32" s="92"/>
      <c r="X32" s="92"/>
      <c r="Y32" s="92"/>
      <c r="Z32" s="92"/>
    </row>
    <row r="33" s="4" customFormat="1" ht="9.95" customHeight="1" spans="1:26">
      <c r="A33" s="21" t="s">
        <v>93</v>
      </c>
      <c r="B33" s="21" t="s">
        <v>94</v>
      </c>
      <c r="C33" s="49"/>
      <c r="D33" s="49"/>
      <c r="E33" s="50"/>
      <c r="F33" s="20"/>
      <c r="G33" s="48"/>
      <c r="H33" s="48"/>
      <c r="I33" s="48"/>
      <c r="J33" s="48"/>
      <c r="K33" s="61"/>
      <c r="L33" s="61"/>
      <c r="M33" s="78"/>
      <c r="N33" s="78"/>
      <c r="O33" s="78"/>
      <c r="P33" s="79"/>
      <c r="Q33" s="97"/>
      <c r="R33" s="97"/>
      <c r="S33" s="97"/>
      <c r="T33" s="97"/>
      <c r="U33" s="97"/>
      <c r="V33" s="97"/>
      <c r="W33" s="97"/>
      <c r="X33" s="97"/>
      <c r="Y33" s="97"/>
      <c r="Z33" s="97"/>
    </row>
    <row r="34" ht="9.95" customHeight="1" spans="1:26">
      <c r="A34" s="22" t="s">
        <v>38</v>
      </c>
      <c r="B34" s="22" t="s">
        <v>95</v>
      </c>
      <c r="C34" s="31"/>
      <c r="D34" s="31"/>
      <c r="E34" s="32"/>
      <c r="F34" s="20"/>
      <c r="G34" s="48"/>
      <c r="H34" s="48"/>
      <c r="I34" s="48"/>
      <c r="J34" s="48"/>
      <c r="K34" s="67"/>
      <c r="L34" s="67"/>
      <c r="M34" s="62"/>
      <c r="N34" s="62"/>
      <c r="O34" s="62"/>
      <c r="P34" s="63"/>
      <c r="Q34" s="92"/>
      <c r="R34" s="92"/>
      <c r="S34" s="92"/>
      <c r="T34" s="92"/>
      <c r="U34" s="92"/>
      <c r="V34" s="92"/>
      <c r="W34" s="92"/>
      <c r="X34" s="92"/>
      <c r="Y34" s="92"/>
      <c r="Z34" s="92"/>
    </row>
    <row r="35" ht="9.95" customHeight="1" spans="1:26">
      <c r="A35" s="22" t="s">
        <v>47</v>
      </c>
      <c r="B35" s="22" t="s">
        <v>96</v>
      </c>
      <c r="C35" s="31"/>
      <c r="D35" s="31"/>
      <c r="E35" s="32"/>
      <c r="F35" s="20"/>
      <c r="G35" s="48"/>
      <c r="H35" s="48"/>
      <c r="I35" s="48"/>
      <c r="J35" s="48"/>
      <c r="K35" s="67"/>
      <c r="L35" s="67"/>
      <c r="M35" s="62"/>
      <c r="N35" s="62"/>
      <c r="O35" s="62"/>
      <c r="P35" s="63"/>
      <c r="Q35" s="92"/>
      <c r="R35" s="92"/>
      <c r="S35" s="92"/>
      <c r="T35" s="92"/>
      <c r="U35" s="92"/>
      <c r="V35" s="92"/>
      <c r="W35" s="92"/>
      <c r="X35" s="92"/>
      <c r="Y35" s="92"/>
      <c r="Z35" s="92"/>
    </row>
    <row r="36" ht="9.95" customHeight="1" spans="1:26">
      <c r="A36" s="22" t="s">
        <v>56</v>
      </c>
      <c r="B36" s="22" t="s">
        <v>97</v>
      </c>
      <c r="C36" s="31"/>
      <c r="D36" s="31"/>
      <c r="E36" s="32"/>
      <c r="F36" s="20"/>
      <c r="G36" s="48"/>
      <c r="H36" s="48"/>
      <c r="I36" s="48"/>
      <c r="J36" s="48"/>
      <c r="K36" s="67"/>
      <c r="L36" s="67"/>
      <c r="M36" s="62"/>
      <c r="N36" s="62"/>
      <c r="O36" s="62"/>
      <c r="P36" s="63"/>
      <c r="Q36" s="92"/>
      <c r="R36" s="92"/>
      <c r="S36" s="92"/>
      <c r="T36" s="92"/>
      <c r="U36" s="92"/>
      <c r="V36" s="92"/>
      <c r="W36" s="92"/>
      <c r="X36" s="92"/>
      <c r="Y36" s="92"/>
      <c r="Z36" s="92"/>
    </row>
    <row r="37" ht="9.95" customHeight="1" spans="1:26">
      <c r="A37" s="22" t="s">
        <v>58</v>
      </c>
      <c r="B37" s="22" t="s">
        <v>69</v>
      </c>
      <c r="C37" s="31"/>
      <c r="D37" s="31"/>
      <c r="E37" s="32"/>
      <c r="F37" s="20"/>
      <c r="G37" s="48"/>
      <c r="H37" s="48"/>
      <c r="I37" s="48"/>
      <c r="J37" s="48"/>
      <c r="K37" s="67"/>
      <c r="L37" s="67"/>
      <c r="M37" s="62"/>
      <c r="N37" s="62"/>
      <c r="O37" s="62"/>
      <c r="P37" s="63"/>
      <c r="Q37" s="92"/>
      <c r="R37" s="92"/>
      <c r="S37" s="92"/>
      <c r="T37" s="92"/>
      <c r="U37" s="92"/>
      <c r="V37" s="92"/>
      <c r="W37" s="92"/>
      <c r="X37" s="92"/>
      <c r="Y37" s="92"/>
      <c r="Z37" s="92"/>
    </row>
    <row r="38" ht="9.95" customHeight="1" spans="1:26">
      <c r="A38" s="21" t="s">
        <v>98</v>
      </c>
      <c r="B38" s="21" t="s">
        <v>99</v>
      </c>
      <c r="C38" s="13"/>
      <c r="D38" s="13"/>
      <c r="E38" s="19"/>
      <c r="F38" s="20"/>
      <c r="G38" s="45"/>
      <c r="H38" s="45"/>
      <c r="I38" s="45"/>
      <c r="J38" s="45"/>
      <c r="K38" s="64"/>
      <c r="L38" s="64"/>
      <c r="M38" s="62"/>
      <c r="N38" s="62"/>
      <c r="O38" s="62"/>
      <c r="P38" s="63"/>
      <c r="Q38" s="92"/>
      <c r="R38" s="92"/>
      <c r="S38" s="92"/>
      <c r="T38" s="92"/>
      <c r="U38" s="92"/>
      <c r="V38" s="92"/>
      <c r="W38" s="92"/>
      <c r="X38" s="92"/>
      <c r="Y38" s="92"/>
      <c r="Z38" s="92"/>
    </row>
    <row r="39" ht="9.95" customHeight="1" spans="1:26">
      <c r="A39" s="22" t="s">
        <v>38</v>
      </c>
      <c r="B39" s="22" t="s">
        <v>100</v>
      </c>
      <c r="C39" s="13"/>
      <c r="D39" s="13"/>
      <c r="E39" s="19"/>
      <c r="F39" s="23"/>
      <c r="G39" s="24"/>
      <c r="H39" s="24"/>
      <c r="I39" s="24"/>
      <c r="J39" s="24"/>
      <c r="K39" s="64"/>
      <c r="L39" s="64"/>
      <c r="M39" s="62"/>
      <c r="N39" s="62"/>
      <c r="O39" s="62"/>
      <c r="P39" s="63"/>
      <c r="Q39" s="92"/>
      <c r="R39" s="92"/>
      <c r="S39" s="92"/>
      <c r="T39" s="92"/>
      <c r="U39" s="92"/>
      <c r="V39" s="92"/>
      <c r="W39" s="92"/>
      <c r="X39" s="92"/>
      <c r="Y39" s="92"/>
      <c r="Z39" s="92"/>
    </row>
    <row r="40" ht="9.95" customHeight="1" spans="1:26">
      <c r="A40" s="22" t="s">
        <v>47</v>
      </c>
      <c r="B40" s="22" t="s">
        <v>101</v>
      </c>
      <c r="C40" s="13"/>
      <c r="D40" s="13"/>
      <c r="E40" s="19"/>
      <c r="F40" s="23"/>
      <c r="G40" s="24"/>
      <c r="H40" s="24"/>
      <c r="I40" s="24"/>
      <c r="J40" s="24"/>
      <c r="K40" s="64"/>
      <c r="L40" s="64"/>
      <c r="M40" s="62"/>
      <c r="N40" s="62"/>
      <c r="O40" s="62"/>
      <c r="P40" s="63"/>
      <c r="Q40" s="92"/>
      <c r="R40" s="92"/>
      <c r="S40" s="92"/>
      <c r="T40" s="92"/>
      <c r="U40" s="92"/>
      <c r="V40" s="92"/>
      <c r="W40" s="92"/>
      <c r="X40" s="92"/>
      <c r="Y40" s="92"/>
      <c r="Z40" s="92"/>
    </row>
    <row r="41" ht="9.95" customHeight="1" spans="1:26">
      <c r="A41" s="22" t="s">
        <v>56</v>
      </c>
      <c r="B41" s="22" t="s">
        <v>89</v>
      </c>
      <c r="C41" s="31"/>
      <c r="D41" s="31"/>
      <c r="E41" s="32"/>
      <c r="F41" s="23"/>
      <c r="G41" s="26"/>
      <c r="H41" s="26"/>
      <c r="I41" s="26"/>
      <c r="J41" s="26"/>
      <c r="K41" s="64"/>
      <c r="L41" s="64"/>
      <c r="M41" s="62"/>
      <c r="N41" s="62"/>
      <c r="O41" s="62"/>
      <c r="P41" s="63"/>
      <c r="Q41" s="92"/>
      <c r="R41" s="92"/>
      <c r="S41" s="92"/>
      <c r="T41" s="92"/>
      <c r="U41" s="92"/>
      <c r="V41" s="92"/>
      <c r="W41" s="92"/>
      <c r="X41" s="92"/>
      <c r="Y41" s="92"/>
      <c r="Z41" s="92"/>
    </row>
    <row r="43" ht="26.25" customHeight="1" spans="5:5">
      <c r="E43" t="s">
        <v>110</v>
      </c>
    </row>
    <row r="44" ht="26.25" customHeight="1"/>
    <row r="45" ht="26.25" customHeight="1"/>
    <row r="46" ht="24" customHeight="1"/>
    <row r="47" ht="26.25" customHeight="1"/>
    <row r="48" ht="26.25" customHeight="1"/>
    <row r="49" ht="24" customHeight="1"/>
    <row r="50" ht="26.25" customHeight="1"/>
    <row r="51" ht="23.25" customHeight="1"/>
    <row r="52" ht="21.75" customHeight="1"/>
    <row r="53" ht="27" customHeight="1"/>
    <row r="54" ht="18.75" customHeight="1"/>
  </sheetData>
  <mergeCells count="47">
    <mergeCell ref="A1:P1"/>
    <mergeCell ref="A2:E2"/>
    <mergeCell ref="H2:J2"/>
    <mergeCell ref="K2:P2"/>
    <mergeCell ref="G3:J3"/>
    <mergeCell ref="A5:B5"/>
    <mergeCell ref="Q18:V18"/>
    <mergeCell ref="Q19:R19"/>
    <mergeCell ref="S19:T19"/>
    <mergeCell ref="U19:V19"/>
    <mergeCell ref="A3:A4"/>
    <mergeCell ref="B3:B4"/>
    <mergeCell ref="C3:C4"/>
    <mergeCell ref="D3:D4"/>
    <mergeCell ref="E3:E4"/>
    <mergeCell ref="F3:F4"/>
    <mergeCell ref="K3:K4"/>
    <mergeCell ref="L3:L4"/>
    <mergeCell ref="M3:M4"/>
    <mergeCell ref="N3:N4"/>
    <mergeCell ref="O3:O4"/>
    <mergeCell ref="P3:P4"/>
    <mergeCell ref="Q5:Q8"/>
    <mergeCell ref="Q10:Q13"/>
    <mergeCell ref="R5:R8"/>
    <mergeCell ref="R10:R13"/>
    <mergeCell ref="S5:S8"/>
    <mergeCell ref="S10:S13"/>
    <mergeCell ref="T5:T8"/>
    <mergeCell ref="T10:T13"/>
    <mergeCell ref="U5:U8"/>
    <mergeCell ref="U10:U13"/>
    <mergeCell ref="V5:V8"/>
    <mergeCell ref="V10:V13"/>
    <mergeCell ref="W5:W8"/>
    <mergeCell ref="W10:W13"/>
    <mergeCell ref="W18:W20"/>
    <mergeCell ref="X5:X8"/>
    <mergeCell ref="X10:X13"/>
    <mergeCell ref="X18:X20"/>
    <mergeCell ref="Y5:Y8"/>
    <mergeCell ref="Y10:Y13"/>
    <mergeCell ref="Z5:Z8"/>
    <mergeCell ref="AA5:AA8"/>
    <mergeCell ref="AB5:AB8"/>
    <mergeCell ref="AC5:AC8"/>
    <mergeCell ref="AD5:AD8"/>
  </mergeCells>
  <printOptions horizontalCentered="1" verticalCentered="1"/>
  <pageMargins left="0.349305555555556" right="0.15625" top="0.238888888888889" bottom="0.238888888888889" header="0.2" footer="0.2"/>
  <pageSetup paperSize="9" orientation="landscape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autoPageBreaks="0"/>
  </sheetPr>
  <dimension ref="A1:AD54"/>
  <sheetViews>
    <sheetView showZeros="0" zoomScale="85" zoomScaleNormal="85" workbookViewId="0">
      <selection activeCell="F5" sqref="F5:J5"/>
    </sheetView>
  </sheetViews>
  <sheetFormatPr defaultColWidth="9" defaultRowHeight="15.6"/>
  <cols>
    <col min="1" max="1" width="4.625" customWidth="1"/>
    <col min="2" max="2" width="12.625" customWidth="1"/>
    <col min="3" max="3" width="5.25" customWidth="1"/>
    <col min="4" max="4" width="6.375" customWidth="1"/>
    <col min="5" max="5" width="33.6" customWidth="1"/>
    <col min="6" max="6" width="8.25" customWidth="1"/>
    <col min="7" max="7" width="6.375" customWidth="1"/>
    <col min="8" max="8" width="6.75" customWidth="1"/>
    <col min="9" max="9" width="5.9" customWidth="1"/>
    <col min="10" max="10" width="6.7" customWidth="1"/>
    <col min="11" max="12" width="5.625" style="5" customWidth="1"/>
    <col min="13" max="16" width="5.625" customWidth="1"/>
    <col min="17" max="17" width="6.125" style="6" customWidth="1"/>
    <col min="18" max="18" width="11.2" style="6" customWidth="1"/>
    <col min="19" max="19" width="6.125" style="6" customWidth="1"/>
    <col min="20" max="20" width="11.2" style="6" customWidth="1"/>
    <col min="21" max="21" width="6.125" style="6" customWidth="1"/>
    <col min="22" max="22" width="11.2" style="6" customWidth="1"/>
    <col min="23" max="26" width="6.125" style="6" customWidth="1"/>
    <col min="27" max="30" width="6.125" customWidth="1"/>
  </cols>
  <sheetData>
    <row r="1" ht="20.1" customHeight="1" spans="1:26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51"/>
      <c r="L1" s="51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12" customHeight="1" spans="1:16">
      <c r="A2" s="8" t="s">
        <v>111</v>
      </c>
      <c r="B2" s="8"/>
      <c r="C2" s="8"/>
      <c r="D2" s="8"/>
      <c r="E2" s="8"/>
      <c r="F2" s="9"/>
      <c r="G2" s="9"/>
      <c r="H2" s="10"/>
      <c r="I2" s="10"/>
      <c r="J2" s="10"/>
      <c r="K2" s="52" t="s">
        <v>2</v>
      </c>
      <c r="L2" s="52"/>
      <c r="M2" s="53"/>
      <c r="N2" s="53"/>
      <c r="O2" s="53"/>
      <c r="P2" s="53"/>
    </row>
    <row r="3" ht="18" customHeight="1" spans="1:26">
      <c r="A3" s="11" t="s">
        <v>3</v>
      </c>
      <c r="B3" s="11" t="s">
        <v>4</v>
      </c>
      <c r="C3" s="12" t="s">
        <v>5</v>
      </c>
      <c r="D3" s="12" t="s">
        <v>6</v>
      </c>
      <c r="E3" s="12" t="s">
        <v>7</v>
      </c>
      <c r="F3" s="13" t="s">
        <v>8</v>
      </c>
      <c r="G3" s="14" t="s">
        <v>9</v>
      </c>
      <c r="H3" s="15"/>
      <c r="I3" s="15"/>
      <c r="J3" s="54"/>
      <c r="K3" s="55" t="s">
        <v>10</v>
      </c>
      <c r="L3" s="55" t="s">
        <v>11</v>
      </c>
      <c r="M3" s="56" t="s">
        <v>12</v>
      </c>
      <c r="N3" s="16" t="s">
        <v>13</v>
      </c>
      <c r="O3" s="16" t="s">
        <v>14</v>
      </c>
      <c r="P3" s="16" t="s">
        <v>15</v>
      </c>
      <c r="Q3" s="80"/>
      <c r="R3" s="80"/>
      <c r="S3" s="80"/>
      <c r="T3" s="80"/>
      <c r="U3" s="80"/>
      <c r="V3" s="80"/>
      <c r="W3" s="80"/>
      <c r="X3" s="80"/>
      <c r="Y3" s="80"/>
      <c r="Z3" s="80"/>
    </row>
    <row r="4" ht="36" customHeight="1" spans="1:26">
      <c r="A4" s="11"/>
      <c r="B4" s="11"/>
      <c r="C4" s="12"/>
      <c r="D4" s="12"/>
      <c r="E4" s="12"/>
      <c r="F4" s="13"/>
      <c r="G4" s="13" t="s">
        <v>16</v>
      </c>
      <c r="H4" s="16" t="s">
        <v>17</v>
      </c>
      <c r="I4" s="57" t="s">
        <v>18</v>
      </c>
      <c r="J4" s="57" t="s">
        <v>19</v>
      </c>
      <c r="K4" s="55"/>
      <c r="L4" s="55"/>
      <c r="M4" s="58"/>
      <c r="N4" s="16"/>
      <c r="O4" s="16"/>
      <c r="P4" s="16"/>
      <c r="Q4" s="80"/>
      <c r="R4" s="80"/>
      <c r="S4" s="80"/>
      <c r="T4" s="80"/>
      <c r="U4" s="80"/>
      <c r="V4" s="80"/>
      <c r="W4" s="80"/>
      <c r="X4" s="80"/>
      <c r="Y4" s="80"/>
      <c r="Z4" s="80"/>
    </row>
    <row r="5" ht="9.95" customHeight="1" spans="1:30">
      <c r="A5" s="17" t="s">
        <v>20</v>
      </c>
      <c r="B5" s="18"/>
      <c r="C5" s="19"/>
      <c r="D5" s="19"/>
      <c r="E5" s="19"/>
      <c r="F5" s="20">
        <f>SUM(F6,F19,F23,F29,F33,F38)</f>
        <v>90.12</v>
      </c>
      <c r="G5" s="20">
        <f>SUM(G6,G19,G23,G29,G33,G38)</f>
        <v>0</v>
      </c>
      <c r="H5" s="20">
        <f>SUM(H6,H19,H23,H29,H33,H38)</f>
        <v>30</v>
      </c>
      <c r="I5" s="20">
        <f>SUM(I6,I19,I23,I29,I33,I38)</f>
        <v>12</v>
      </c>
      <c r="J5" s="20">
        <f>SUM(J6,J19,J23,J29,J33,J38)</f>
        <v>48.12</v>
      </c>
      <c r="K5" s="59">
        <v>34</v>
      </c>
      <c r="L5" s="59">
        <v>138</v>
      </c>
      <c r="M5" s="60"/>
      <c r="N5" s="60"/>
      <c r="O5" s="60"/>
      <c r="P5" s="60"/>
      <c r="Q5" s="81" t="s">
        <v>21</v>
      </c>
      <c r="R5" s="82" t="s">
        <v>22</v>
      </c>
      <c r="S5" s="82" t="s">
        <v>23</v>
      </c>
      <c r="T5" s="83" t="s">
        <v>24</v>
      </c>
      <c r="U5" s="83" t="s">
        <v>25</v>
      </c>
      <c r="V5" s="83" t="s">
        <v>26</v>
      </c>
      <c r="W5" s="83" t="s">
        <v>27</v>
      </c>
      <c r="X5" s="83" t="s">
        <v>28</v>
      </c>
      <c r="Y5" s="83" t="s">
        <v>29</v>
      </c>
      <c r="Z5" s="83" t="s">
        <v>30</v>
      </c>
      <c r="AA5" s="98" t="s">
        <v>31</v>
      </c>
      <c r="AB5" s="98" t="s">
        <v>32</v>
      </c>
      <c r="AC5" s="98" t="s">
        <v>33</v>
      </c>
      <c r="AD5" s="98" t="s">
        <v>34</v>
      </c>
    </row>
    <row r="6" ht="9.95" customHeight="1" spans="1:30">
      <c r="A6" s="21" t="s">
        <v>36</v>
      </c>
      <c r="B6" s="21" t="s">
        <v>37</v>
      </c>
      <c r="C6" s="13"/>
      <c r="D6" s="13"/>
      <c r="E6" s="19"/>
      <c r="F6" s="20">
        <f>SUM(F7,F10:F12,F18)</f>
        <v>30.12</v>
      </c>
      <c r="G6" s="101"/>
      <c r="H6" s="101">
        <v>30</v>
      </c>
      <c r="I6" s="101"/>
      <c r="J6" s="101">
        <f>J9</f>
        <v>0.120000000000001</v>
      </c>
      <c r="K6" s="61">
        <f>K5</f>
        <v>34</v>
      </c>
      <c r="L6" s="61">
        <f>L5</f>
        <v>138</v>
      </c>
      <c r="M6" s="62"/>
      <c r="N6" s="62"/>
      <c r="O6" s="62"/>
      <c r="P6" s="63"/>
      <c r="Q6" s="84"/>
      <c r="R6" s="82"/>
      <c r="S6" s="82"/>
      <c r="T6" s="83"/>
      <c r="U6" s="83"/>
      <c r="V6" s="83"/>
      <c r="W6" s="83"/>
      <c r="X6" s="83"/>
      <c r="Y6" s="83"/>
      <c r="Z6" s="83"/>
      <c r="AA6" s="98"/>
      <c r="AB6" s="98"/>
      <c r="AC6" s="98"/>
      <c r="AD6" s="98"/>
    </row>
    <row r="7" ht="9.95" customHeight="1" spans="1:30">
      <c r="A7" s="22" t="s">
        <v>38</v>
      </c>
      <c r="B7" s="22" t="s">
        <v>39</v>
      </c>
      <c r="C7" s="13"/>
      <c r="D7" s="13"/>
      <c r="E7" s="19"/>
      <c r="F7" s="23">
        <f>SUM(F8:F9)</f>
        <v>30.12</v>
      </c>
      <c r="G7" s="24"/>
      <c r="H7" s="24">
        <v>30</v>
      </c>
      <c r="I7" s="24"/>
      <c r="J7" s="24">
        <f>J9</f>
        <v>0.120000000000001</v>
      </c>
      <c r="K7" s="64">
        <f>K5</f>
        <v>34</v>
      </c>
      <c r="L7" s="64">
        <f>L5</f>
        <v>138</v>
      </c>
      <c r="M7" s="65"/>
      <c r="N7" s="65"/>
      <c r="O7" s="65"/>
      <c r="P7" s="65"/>
      <c r="Q7" s="84"/>
      <c r="R7" s="82"/>
      <c r="S7" s="82"/>
      <c r="T7" s="83"/>
      <c r="U7" s="83"/>
      <c r="V7" s="83"/>
      <c r="W7" s="83"/>
      <c r="X7" s="83"/>
      <c r="Y7" s="83"/>
      <c r="Z7" s="83"/>
      <c r="AA7" s="98"/>
      <c r="AB7" s="98"/>
      <c r="AC7" s="98"/>
      <c r="AD7" s="98"/>
    </row>
    <row r="8" ht="9.95" customHeight="1" spans="1:30">
      <c r="A8" s="22" t="s">
        <v>40</v>
      </c>
      <c r="B8" s="22" t="s">
        <v>41</v>
      </c>
      <c r="C8" s="13"/>
      <c r="D8" s="13"/>
      <c r="E8" s="19"/>
      <c r="F8" s="23"/>
      <c r="G8" s="24"/>
      <c r="H8" s="24"/>
      <c r="I8" s="24"/>
      <c r="J8" s="24"/>
      <c r="K8" s="64"/>
      <c r="L8" s="64"/>
      <c r="M8" s="65"/>
      <c r="N8" s="65"/>
      <c r="O8" s="65"/>
      <c r="P8" s="65"/>
      <c r="Q8" s="85"/>
      <c r="R8" s="82"/>
      <c r="S8" s="82"/>
      <c r="T8" s="83"/>
      <c r="U8" s="83"/>
      <c r="V8" s="83"/>
      <c r="W8" s="83"/>
      <c r="X8" s="83"/>
      <c r="Y8" s="83"/>
      <c r="Z8" s="83"/>
      <c r="AA8" s="98"/>
      <c r="AB8" s="98"/>
      <c r="AC8" s="98"/>
      <c r="AD8" s="98"/>
    </row>
    <row r="9" ht="54.95" customHeight="1" spans="1:30">
      <c r="A9" s="22" t="s">
        <v>42</v>
      </c>
      <c r="B9" s="22" t="s">
        <v>43</v>
      </c>
      <c r="C9" s="13" t="s">
        <v>44</v>
      </c>
      <c r="D9" s="13" t="s">
        <v>112</v>
      </c>
      <c r="E9" s="114" t="s">
        <v>113</v>
      </c>
      <c r="F9" s="23">
        <f>Q9</f>
        <v>30.12</v>
      </c>
      <c r="G9" s="24"/>
      <c r="H9" s="24">
        <v>30</v>
      </c>
      <c r="I9" s="24"/>
      <c r="J9" s="24">
        <f>F9-G9-H9-I9</f>
        <v>0.120000000000001</v>
      </c>
      <c r="K9" s="64">
        <f>K5</f>
        <v>34</v>
      </c>
      <c r="L9" s="64">
        <f>L5</f>
        <v>138</v>
      </c>
      <c r="M9" s="65"/>
      <c r="N9" s="65"/>
      <c r="O9" s="65"/>
      <c r="P9" s="65"/>
      <c r="Q9" s="86">
        <f>ROUND((R9*0.052+Q14*0.028+R14*0.06),2)</f>
        <v>30.12</v>
      </c>
      <c r="R9" s="86">
        <f>ROUND((T9*4*0.2+U9*3.5*0.2+V9*3*0.2+W9*2.5*0.2+X9*2*0.2+Y9*1.5*0.15+Z9*1*0.15+AA9*AB9*0.2+AC9*AD9*0.2),2)</f>
        <v>570.6</v>
      </c>
      <c r="S9" s="87">
        <f>SUM(T9:AA9,AC9)</f>
        <v>1354</v>
      </c>
      <c r="T9" s="88"/>
      <c r="U9" s="88"/>
      <c r="V9" s="88"/>
      <c r="W9" s="89">
        <v>815</v>
      </c>
      <c r="X9" s="89">
        <v>21</v>
      </c>
      <c r="Y9" s="89"/>
      <c r="Z9" s="89">
        <v>498</v>
      </c>
      <c r="AA9" s="100">
        <v>20</v>
      </c>
      <c r="AB9" s="100">
        <v>20</v>
      </c>
      <c r="AC9" s="100"/>
      <c r="AD9" s="100"/>
    </row>
    <row r="10" ht="9.95" customHeight="1" spans="1:26">
      <c r="A10" s="22" t="s">
        <v>47</v>
      </c>
      <c r="B10" s="22" t="s">
        <v>48</v>
      </c>
      <c r="C10" s="13"/>
      <c r="D10" s="13"/>
      <c r="E10" s="25"/>
      <c r="F10" s="23"/>
      <c r="G10" s="26"/>
      <c r="H10" s="27"/>
      <c r="I10" s="66"/>
      <c r="J10" s="66"/>
      <c r="K10" s="67"/>
      <c r="L10" s="67"/>
      <c r="M10" s="62"/>
      <c r="N10" s="62"/>
      <c r="O10" s="62"/>
      <c r="P10" s="63"/>
      <c r="Q10" s="83" t="s">
        <v>49</v>
      </c>
      <c r="R10" s="82" t="s">
        <v>50</v>
      </c>
      <c r="S10" s="90" t="s">
        <v>51</v>
      </c>
      <c r="T10" s="91" t="s">
        <v>52</v>
      </c>
      <c r="U10" s="91" t="s">
        <v>53</v>
      </c>
      <c r="V10" s="91" t="s">
        <v>54</v>
      </c>
      <c r="W10" s="91" t="s">
        <v>55</v>
      </c>
      <c r="X10" s="88"/>
      <c r="Y10" s="88"/>
      <c r="Z10" s="92"/>
    </row>
    <row r="11" ht="9.95" customHeight="1" spans="1:26">
      <c r="A11" s="22" t="s">
        <v>56</v>
      </c>
      <c r="B11" s="22" t="s">
        <v>57</v>
      </c>
      <c r="C11" s="28"/>
      <c r="D11" s="28"/>
      <c r="E11" s="29"/>
      <c r="F11" s="23"/>
      <c r="G11" s="26"/>
      <c r="H11" s="26"/>
      <c r="I11" s="26"/>
      <c r="J11" s="26"/>
      <c r="K11" s="67"/>
      <c r="L11" s="67"/>
      <c r="M11" s="62"/>
      <c r="N11" s="62"/>
      <c r="O11" s="62"/>
      <c r="P11" s="63"/>
      <c r="Q11" s="83"/>
      <c r="R11" s="82"/>
      <c r="S11" s="90"/>
      <c r="T11" s="91"/>
      <c r="U11" s="91"/>
      <c r="V11" s="91"/>
      <c r="W11" s="91"/>
      <c r="X11" s="88"/>
      <c r="Y11" s="88"/>
      <c r="Z11" s="92"/>
    </row>
    <row r="12" ht="9.95" customHeight="1" spans="1:26">
      <c r="A12" s="22" t="s">
        <v>58</v>
      </c>
      <c r="B12" s="22" t="s">
        <v>59</v>
      </c>
      <c r="C12" s="28"/>
      <c r="D12" s="28"/>
      <c r="E12" s="25"/>
      <c r="F12" s="23"/>
      <c r="G12" s="30"/>
      <c r="H12" s="30"/>
      <c r="I12" s="30"/>
      <c r="J12" s="30"/>
      <c r="K12" s="67"/>
      <c r="L12" s="67"/>
      <c r="M12" s="62"/>
      <c r="N12" s="62"/>
      <c r="O12" s="62"/>
      <c r="P12" s="63"/>
      <c r="Q12" s="83"/>
      <c r="R12" s="82"/>
      <c r="S12" s="90"/>
      <c r="T12" s="91"/>
      <c r="U12" s="91"/>
      <c r="V12" s="91"/>
      <c r="W12" s="91"/>
      <c r="X12" s="88"/>
      <c r="Y12" s="88"/>
      <c r="Z12" s="92"/>
    </row>
    <row r="13" ht="9.95" customHeight="1" spans="1:26">
      <c r="A13" s="22" t="s">
        <v>40</v>
      </c>
      <c r="B13" s="22" t="s">
        <v>60</v>
      </c>
      <c r="C13" s="13"/>
      <c r="D13" s="13"/>
      <c r="E13" s="25"/>
      <c r="F13" s="23"/>
      <c r="G13" s="26"/>
      <c r="H13" s="30"/>
      <c r="I13" s="26"/>
      <c r="J13" s="66"/>
      <c r="K13" s="67"/>
      <c r="L13" s="67"/>
      <c r="M13" s="62"/>
      <c r="N13" s="62"/>
      <c r="O13" s="62"/>
      <c r="P13" s="63"/>
      <c r="Q13" s="83"/>
      <c r="R13" s="82"/>
      <c r="S13" s="90"/>
      <c r="T13" s="91"/>
      <c r="U13" s="91"/>
      <c r="V13" s="91"/>
      <c r="W13" s="91"/>
      <c r="X13" s="88"/>
      <c r="Y13" s="88"/>
      <c r="Z13" s="92"/>
    </row>
    <row r="14" ht="9.95" customHeight="1" spans="1:26">
      <c r="A14" s="22" t="s">
        <v>42</v>
      </c>
      <c r="B14" s="22" t="s">
        <v>61</v>
      </c>
      <c r="C14" s="13"/>
      <c r="D14" s="13"/>
      <c r="E14" s="25"/>
      <c r="F14" s="23"/>
      <c r="G14" s="30"/>
      <c r="H14" s="26"/>
      <c r="I14" s="26"/>
      <c r="J14" s="26"/>
      <c r="K14" s="67"/>
      <c r="L14" s="67"/>
      <c r="M14" s="62"/>
      <c r="N14" s="62"/>
      <c r="O14" s="62"/>
      <c r="P14" s="63"/>
      <c r="Q14" s="86">
        <v>16</v>
      </c>
      <c r="R14" s="86">
        <f>ROUND((S14*T14*V14*2)+(S14*(U14+V14*2)*W14),2)</f>
        <v>0</v>
      </c>
      <c r="S14" s="88"/>
      <c r="T14" s="86"/>
      <c r="U14" s="86"/>
      <c r="V14" s="86"/>
      <c r="W14" s="86"/>
      <c r="X14" s="92"/>
      <c r="Y14" s="92"/>
      <c r="Z14" s="92"/>
    </row>
    <row r="15" ht="9.95" customHeight="1" spans="1:26">
      <c r="A15" s="22" t="s">
        <v>62</v>
      </c>
      <c r="B15" s="22" t="s">
        <v>63</v>
      </c>
      <c r="C15" s="28"/>
      <c r="D15" s="28"/>
      <c r="E15" s="25"/>
      <c r="F15" s="23"/>
      <c r="G15" s="30"/>
      <c r="H15" s="30"/>
      <c r="I15" s="30"/>
      <c r="J15" s="30"/>
      <c r="K15" s="67"/>
      <c r="L15" s="67"/>
      <c r="M15" s="62"/>
      <c r="N15" s="62"/>
      <c r="O15" s="62"/>
      <c r="P15" s="63"/>
      <c r="Q15" s="92"/>
      <c r="R15" s="92"/>
      <c r="S15" s="92"/>
      <c r="T15" s="92"/>
      <c r="U15" s="92"/>
      <c r="V15" s="92"/>
      <c r="W15" s="92"/>
      <c r="X15" s="92"/>
      <c r="Y15" s="92"/>
      <c r="Z15" s="92"/>
    </row>
    <row r="16" ht="9.95" customHeight="1" spans="1:26">
      <c r="A16" s="22" t="s">
        <v>64</v>
      </c>
      <c r="B16" s="22" t="s">
        <v>65</v>
      </c>
      <c r="C16" s="13"/>
      <c r="D16" s="13"/>
      <c r="E16" s="25"/>
      <c r="F16" s="23"/>
      <c r="G16" s="26"/>
      <c r="H16" s="26"/>
      <c r="I16" s="26"/>
      <c r="J16" s="26"/>
      <c r="K16" s="67"/>
      <c r="L16" s="67"/>
      <c r="M16" s="62"/>
      <c r="N16" s="62"/>
      <c r="O16" s="62"/>
      <c r="P16" s="63"/>
      <c r="Q16" s="92"/>
      <c r="R16" s="92"/>
      <c r="S16" s="92"/>
      <c r="T16" s="92"/>
      <c r="U16" s="92"/>
      <c r="V16" s="92"/>
      <c r="W16" s="92"/>
      <c r="X16" s="92"/>
      <c r="Y16" s="92"/>
      <c r="Z16" s="92"/>
    </row>
    <row r="17" ht="9.95" customHeight="1" spans="1:26">
      <c r="A17" s="22" t="s">
        <v>66</v>
      </c>
      <c r="B17" s="22" t="s">
        <v>67</v>
      </c>
      <c r="C17" s="31"/>
      <c r="D17" s="31"/>
      <c r="E17" s="32"/>
      <c r="F17" s="23"/>
      <c r="G17" s="26"/>
      <c r="H17" s="26"/>
      <c r="I17" s="26"/>
      <c r="J17" s="26"/>
      <c r="K17" s="67"/>
      <c r="L17" s="67"/>
      <c r="M17" s="62"/>
      <c r="N17" s="62"/>
      <c r="O17" s="62"/>
      <c r="P17" s="63"/>
      <c r="Q17" s="92"/>
      <c r="R17" s="92"/>
      <c r="S17" s="92"/>
      <c r="T17" s="92"/>
      <c r="U17" s="92"/>
      <c r="V17" s="92"/>
      <c r="W17" s="92"/>
      <c r="X17" s="92"/>
      <c r="Y17" s="92"/>
      <c r="Z17" s="92"/>
    </row>
    <row r="18" ht="9.95" customHeight="1" spans="1:26">
      <c r="A18" s="22" t="s">
        <v>68</v>
      </c>
      <c r="B18" s="22" t="s">
        <v>69</v>
      </c>
      <c r="C18" s="31"/>
      <c r="D18" s="31"/>
      <c r="E18" s="32"/>
      <c r="F18" s="23"/>
      <c r="G18" s="26"/>
      <c r="H18" s="26"/>
      <c r="I18" s="26"/>
      <c r="J18" s="26"/>
      <c r="K18" s="67"/>
      <c r="L18" s="67"/>
      <c r="M18" s="62"/>
      <c r="N18" s="62"/>
      <c r="O18" s="62"/>
      <c r="P18" s="63"/>
      <c r="Q18" s="93" t="s">
        <v>70</v>
      </c>
      <c r="R18" s="93"/>
      <c r="S18" s="93"/>
      <c r="T18" s="93"/>
      <c r="U18" s="93"/>
      <c r="V18" s="93"/>
      <c r="W18" s="88" t="s">
        <v>71</v>
      </c>
      <c r="X18" s="88" t="s">
        <v>72</v>
      </c>
      <c r="Y18" s="92"/>
      <c r="Z18" s="92"/>
    </row>
    <row r="19" s="1" customFormat="1" ht="9.95" customHeight="1" spans="1:26">
      <c r="A19" s="33" t="s">
        <v>73</v>
      </c>
      <c r="B19" s="33" t="s">
        <v>74</v>
      </c>
      <c r="C19" s="34"/>
      <c r="D19" s="34"/>
      <c r="E19" s="35"/>
      <c r="F19" s="36">
        <f t="shared" ref="F19:L19" si="0">SUM(F20:F22)</f>
        <v>60</v>
      </c>
      <c r="G19" s="36">
        <f t="shared" si="0"/>
        <v>0</v>
      </c>
      <c r="H19" s="36">
        <f t="shared" si="0"/>
        <v>0</v>
      </c>
      <c r="I19" s="36">
        <f t="shared" si="0"/>
        <v>12</v>
      </c>
      <c r="J19" s="36">
        <f t="shared" si="0"/>
        <v>48</v>
      </c>
      <c r="K19" s="68">
        <f t="shared" si="0"/>
        <v>4</v>
      </c>
      <c r="L19" s="68">
        <f t="shared" si="0"/>
        <v>16</v>
      </c>
      <c r="M19" s="69"/>
      <c r="N19" s="69"/>
      <c r="O19" s="69"/>
      <c r="P19" s="70"/>
      <c r="Q19" s="93" t="s">
        <v>75</v>
      </c>
      <c r="R19" s="93"/>
      <c r="S19" s="93" t="s">
        <v>76</v>
      </c>
      <c r="T19" s="93"/>
      <c r="U19" s="93" t="s">
        <v>77</v>
      </c>
      <c r="V19" s="93"/>
      <c r="W19" s="88"/>
      <c r="X19" s="88"/>
      <c r="Y19" s="97"/>
      <c r="Z19" s="97"/>
    </row>
    <row r="20" s="2" customFormat="1" ht="9.95" customHeight="1" spans="1:26">
      <c r="A20" s="37" t="s">
        <v>38</v>
      </c>
      <c r="B20" s="37" t="s">
        <v>78</v>
      </c>
      <c r="C20" s="38"/>
      <c r="D20" s="39"/>
      <c r="E20" s="40"/>
      <c r="F20" s="41"/>
      <c r="G20" s="26"/>
      <c r="H20" s="26"/>
      <c r="I20" s="26"/>
      <c r="J20" s="26"/>
      <c r="K20" s="71"/>
      <c r="L20" s="71"/>
      <c r="M20" s="69"/>
      <c r="N20" s="69"/>
      <c r="O20" s="69"/>
      <c r="P20" s="70"/>
      <c r="Q20" s="94" t="s">
        <v>79</v>
      </c>
      <c r="R20" s="94" t="s">
        <v>80</v>
      </c>
      <c r="S20" s="94" t="s">
        <v>79</v>
      </c>
      <c r="T20" s="94" t="s">
        <v>80</v>
      </c>
      <c r="U20" s="94" t="s">
        <v>79</v>
      </c>
      <c r="V20" s="94" t="s">
        <v>80</v>
      </c>
      <c r="W20" s="88"/>
      <c r="X20" s="88"/>
      <c r="Y20" s="97"/>
      <c r="Z20" s="97"/>
    </row>
    <row r="21" s="3" customFormat="1" ht="9.95" customHeight="1" spans="1:26">
      <c r="A21" s="42" t="s">
        <v>47</v>
      </c>
      <c r="B21" s="43" t="s">
        <v>81</v>
      </c>
      <c r="C21" s="38" t="str">
        <f>C9</f>
        <v>新建</v>
      </c>
      <c r="D21" s="38" t="str">
        <f>D9</f>
        <v>塔把箐</v>
      </c>
      <c r="E21" s="40" t="str">
        <f>"实施农村危房改造"&amp;X21&amp;"户"</f>
        <v>实施农村危房改造4户</v>
      </c>
      <c r="F21" s="41">
        <f>X21*15</f>
        <v>60</v>
      </c>
      <c r="G21" s="26"/>
      <c r="H21" s="26"/>
      <c r="I21" s="26">
        <f>(S21+U21)*2+(T21+V21)*6</f>
        <v>12</v>
      </c>
      <c r="J21" s="26">
        <f>F21-I21</f>
        <v>48</v>
      </c>
      <c r="K21" s="71">
        <f>X21</f>
        <v>4</v>
      </c>
      <c r="L21" s="71">
        <f>X21*4</f>
        <v>16</v>
      </c>
      <c r="M21" s="72"/>
      <c r="N21" s="72"/>
      <c r="O21" s="72"/>
      <c r="P21" s="73"/>
      <c r="Q21" s="95">
        <v>1</v>
      </c>
      <c r="R21" s="95">
        <v>0</v>
      </c>
      <c r="S21" s="95">
        <v>0</v>
      </c>
      <c r="T21" s="95">
        <v>0</v>
      </c>
      <c r="U21" s="95">
        <v>3</v>
      </c>
      <c r="V21" s="95">
        <v>1</v>
      </c>
      <c r="W21" s="96">
        <f>SUM(Q21:V21)</f>
        <v>5</v>
      </c>
      <c r="X21" s="96">
        <f>SUM(S21:V21)</f>
        <v>4</v>
      </c>
      <c r="Y21" s="96"/>
      <c r="Z21" s="96"/>
    </row>
    <row r="22" s="2" customFormat="1" ht="9.95" customHeight="1" spans="1:26">
      <c r="A22" s="37" t="s">
        <v>56</v>
      </c>
      <c r="B22" s="37" t="s">
        <v>82</v>
      </c>
      <c r="C22" s="39"/>
      <c r="D22" s="39"/>
      <c r="E22" s="44"/>
      <c r="F22" s="41"/>
      <c r="G22" s="26"/>
      <c r="H22" s="26"/>
      <c r="I22" s="26"/>
      <c r="J22" s="26"/>
      <c r="K22" s="71"/>
      <c r="L22" s="71"/>
      <c r="M22" s="74"/>
      <c r="N22" s="74"/>
      <c r="O22" s="74"/>
      <c r="P22" s="75"/>
      <c r="Q22" s="92"/>
      <c r="R22" s="92"/>
      <c r="S22" s="92"/>
      <c r="T22" s="92"/>
      <c r="U22" s="92"/>
      <c r="V22" s="92"/>
      <c r="W22" s="92"/>
      <c r="X22" s="92"/>
      <c r="Y22" s="92"/>
      <c r="Z22" s="92"/>
    </row>
    <row r="23" ht="9.95" customHeight="1" spans="1:26">
      <c r="A23" s="21" t="s">
        <v>83</v>
      </c>
      <c r="B23" s="21" t="s">
        <v>84</v>
      </c>
      <c r="C23" s="13"/>
      <c r="D23" s="13"/>
      <c r="E23" s="19"/>
      <c r="F23" s="20"/>
      <c r="G23" s="45"/>
      <c r="H23" s="45"/>
      <c r="I23" s="45"/>
      <c r="J23" s="45"/>
      <c r="K23" s="64"/>
      <c r="L23" s="64"/>
      <c r="M23" s="62"/>
      <c r="N23" s="62"/>
      <c r="O23" s="62"/>
      <c r="P23" s="63"/>
      <c r="Q23" s="92"/>
      <c r="R23" s="92"/>
      <c r="S23" s="92"/>
      <c r="T23" s="92"/>
      <c r="U23" s="92"/>
      <c r="V23" s="92"/>
      <c r="W23" s="92"/>
      <c r="X23" s="92"/>
      <c r="Y23" s="92"/>
      <c r="Z23" s="92"/>
    </row>
    <row r="24" ht="9.95" customHeight="1" spans="1:26">
      <c r="A24" s="22" t="s">
        <v>38</v>
      </c>
      <c r="B24" s="22" t="s">
        <v>85</v>
      </c>
      <c r="C24" s="13"/>
      <c r="D24" s="13"/>
      <c r="E24" s="19"/>
      <c r="F24" s="20"/>
      <c r="G24" s="45"/>
      <c r="H24" s="45"/>
      <c r="I24" s="45"/>
      <c r="J24" s="45"/>
      <c r="K24" s="64"/>
      <c r="L24" s="64"/>
      <c r="M24" s="62"/>
      <c r="N24" s="62"/>
      <c r="O24" s="62"/>
      <c r="P24" s="63"/>
      <c r="Q24" s="92"/>
      <c r="R24" s="92"/>
      <c r="S24" s="92"/>
      <c r="T24" s="92"/>
      <c r="U24" s="92"/>
      <c r="V24" s="92"/>
      <c r="W24" s="92"/>
      <c r="X24" s="92"/>
      <c r="Y24" s="92"/>
      <c r="Z24" s="92"/>
    </row>
    <row r="25" ht="9.95" customHeight="1" spans="1:26">
      <c r="A25" s="22" t="s">
        <v>47</v>
      </c>
      <c r="B25" s="22" t="s">
        <v>86</v>
      </c>
      <c r="C25" s="28"/>
      <c r="D25" s="28"/>
      <c r="E25" s="19"/>
      <c r="F25" s="23"/>
      <c r="G25" s="24"/>
      <c r="H25" s="24"/>
      <c r="I25" s="24"/>
      <c r="J25" s="24"/>
      <c r="K25" s="64"/>
      <c r="L25" s="64"/>
      <c r="M25" s="62"/>
      <c r="N25" s="62"/>
      <c r="O25" s="62"/>
      <c r="P25" s="63"/>
      <c r="Q25" s="92"/>
      <c r="R25" s="92"/>
      <c r="S25" s="92"/>
      <c r="T25" s="92"/>
      <c r="U25" s="92"/>
      <c r="V25" s="92"/>
      <c r="W25" s="92"/>
      <c r="X25" s="92"/>
      <c r="Y25" s="92"/>
      <c r="Z25" s="92"/>
    </row>
    <row r="26" ht="9.95" customHeight="1" spans="1:26">
      <c r="A26" s="22" t="s">
        <v>56</v>
      </c>
      <c r="B26" s="22" t="s">
        <v>87</v>
      </c>
      <c r="C26" s="13"/>
      <c r="D26" s="13"/>
      <c r="E26" s="19"/>
      <c r="F26" s="23"/>
      <c r="G26" s="26"/>
      <c r="H26" s="27"/>
      <c r="I26" s="66"/>
      <c r="J26" s="66"/>
      <c r="K26" s="67"/>
      <c r="L26" s="67"/>
      <c r="M26" s="62"/>
      <c r="N26" s="62"/>
      <c r="O26" s="62"/>
      <c r="P26" s="63"/>
      <c r="Q26" s="92"/>
      <c r="R26" s="92"/>
      <c r="S26" s="92"/>
      <c r="T26" s="92"/>
      <c r="U26" s="92"/>
      <c r="V26" s="92"/>
      <c r="W26" s="92"/>
      <c r="X26" s="92"/>
      <c r="Y26" s="92"/>
      <c r="Z26" s="92"/>
    </row>
    <row r="27" ht="9.95" customHeight="1" spans="1:26">
      <c r="A27" s="22" t="s">
        <v>58</v>
      </c>
      <c r="B27" s="22" t="s">
        <v>88</v>
      </c>
      <c r="C27" s="13"/>
      <c r="D27" s="13"/>
      <c r="E27" s="46"/>
      <c r="F27" s="23"/>
      <c r="G27" s="26"/>
      <c r="H27" s="27"/>
      <c r="I27" s="66"/>
      <c r="J27" s="76"/>
      <c r="K27" s="67"/>
      <c r="L27" s="67"/>
      <c r="M27" s="62"/>
      <c r="N27" s="62"/>
      <c r="O27" s="62"/>
      <c r="P27" s="63"/>
      <c r="Q27" s="92"/>
      <c r="R27" s="92"/>
      <c r="S27" s="92"/>
      <c r="T27" s="92"/>
      <c r="U27" s="92"/>
      <c r="V27" s="92"/>
      <c r="W27" s="92"/>
      <c r="X27" s="92"/>
      <c r="Y27" s="92"/>
      <c r="Z27" s="92"/>
    </row>
    <row r="28" ht="9.95" customHeight="1" spans="1:26">
      <c r="A28" s="22" t="s">
        <v>68</v>
      </c>
      <c r="B28" s="22" t="s">
        <v>89</v>
      </c>
      <c r="C28" s="31"/>
      <c r="D28" s="31"/>
      <c r="E28" s="32"/>
      <c r="F28" s="23"/>
      <c r="G28" s="30"/>
      <c r="H28" s="30"/>
      <c r="I28" s="30"/>
      <c r="J28" s="77"/>
      <c r="K28" s="67"/>
      <c r="L28" s="67"/>
      <c r="M28" s="62"/>
      <c r="N28" s="62"/>
      <c r="O28" s="62"/>
      <c r="P28" s="63"/>
      <c r="Q28" s="92"/>
      <c r="R28" s="92"/>
      <c r="S28" s="92"/>
      <c r="T28" s="92"/>
      <c r="U28" s="92"/>
      <c r="V28" s="92"/>
      <c r="W28" s="92"/>
      <c r="X28" s="92"/>
      <c r="Y28" s="92"/>
      <c r="Z28" s="92"/>
    </row>
    <row r="29" ht="9.95" customHeight="1" spans="1:26">
      <c r="A29" s="21" t="s">
        <v>90</v>
      </c>
      <c r="B29" s="21" t="s">
        <v>91</v>
      </c>
      <c r="C29" s="13"/>
      <c r="D29" s="13"/>
      <c r="E29" s="19"/>
      <c r="F29" s="23"/>
      <c r="G29" s="24"/>
      <c r="H29" s="24"/>
      <c r="I29" s="24"/>
      <c r="J29" s="24"/>
      <c r="K29" s="67"/>
      <c r="L29" s="67"/>
      <c r="M29" s="62"/>
      <c r="N29" s="62"/>
      <c r="O29" s="62"/>
      <c r="P29" s="63"/>
      <c r="Q29" s="92"/>
      <c r="R29" s="92"/>
      <c r="S29" s="92"/>
      <c r="T29" s="92"/>
      <c r="U29" s="92"/>
      <c r="V29" s="92"/>
      <c r="W29" s="92"/>
      <c r="X29" s="92"/>
      <c r="Y29" s="92"/>
      <c r="Z29" s="92"/>
    </row>
    <row r="30" ht="9.95" customHeight="1" spans="1:26">
      <c r="A30" s="22" t="s">
        <v>38</v>
      </c>
      <c r="B30" s="22" t="s">
        <v>92</v>
      </c>
      <c r="C30" s="13"/>
      <c r="D30" s="13"/>
      <c r="E30" s="19"/>
      <c r="F30" s="23"/>
      <c r="G30" s="24"/>
      <c r="H30" s="24"/>
      <c r="I30" s="24"/>
      <c r="J30" s="24"/>
      <c r="K30" s="67"/>
      <c r="L30" s="67"/>
      <c r="M30" s="62"/>
      <c r="N30" s="62"/>
      <c r="O30" s="62"/>
      <c r="P30" s="63"/>
      <c r="Q30" s="92"/>
      <c r="R30" s="92"/>
      <c r="S30" s="92"/>
      <c r="T30" s="92"/>
      <c r="U30" s="92"/>
      <c r="V30" s="92"/>
      <c r="W30" s="92"/>
      <c r="X30" s="92"/>
      <c r="Y30" s="92"/>
      <c r="Z30" s="92"/>
    </row>
    <row r="31" ht="9.95" customHeight="1" spans="1:26">
      <c r="A31" s="22" t="s">
        <v>47</v>
      </c>
      <c r="B31" s="22" t="s">
        <v>91</v>
      </c>
      <c r="C31" s="13"/>
      <c r="D31" s="13"/>
      <c r="E31" s="47"/>
      <c r="F31" s="23"/>
      <c r="G31" s="26"/>
      <c r="H31" s="26"/>
      <c r="I31" s="26"/>
      <c r="J31" s="26"/>
      <c r="K31" s="67"/>
      <c r="L31" s="67"/>
      <c r="M31" s="62"/>
      <c r="N31" s="62"/>
      <c r="O31" s="62"/>
      <c r="P31" s="63"/>
      <c r="Q31" s="92"/>
      <c r="R31" s="92"/>
      <c r="S31" s="92"/>
      <c r="T31" s="92"/>
      <c r="U31" s="92"/>
      <c r="V31" s="92"/>
      <c r="W31" s="92"/>
      <c r="X31" s="92"/>
      <c r="Y31" s="92"/>
      <c r="Z31" s="92"/>
    </row>
    <row r="32" ht="9.95" customHeight="1" spans="1:26">
      <c r="A32" s="22" t="s">
        <v>56</v>
      </c>
      <c r="B32" s="22" t="s">
        <v>89</v>
      </c>
      <c r="C32" s="31"/>
      <c r="D32" s="31"/>
      <c r="E32" s="32"/>
      <c r="F32" s="20"/>
      <c r="G32" s="48"/>
      <c r="H32" s="48"/>
      <c r="I32" s="48"/>
      <c r="J32" s="48"/>
      <c r="K32" s="67"/>
      <c r="L32" s="67"/>
      <c r="M32" s="62"/>
      <c r="N32" s="62"/>
      <c r="O32" s="62"/>
      <c r="P32" s="63"/>
      <c r="Q32" s="92"/>
      <c r="R32" s="92"/>
      <c r="S32" s="92"/>
      <c r="T32" s="92"/>
      <c r="U32" s="92"/>
      <c r="V32" s="92"/>
      <c r="W32" s="92"/>
      <c r="X32" s="92"/>
      <c r="Y32" s="92"/>
      <c r="Z32" s="92"/>
    </row>
    <row r="33" s="4" customFormat="1" ht="9.95" customHeight="1" spans="1:26">
      <c r="A33" s="21" t="s">
        <v>93</v>
      </c>
      <c r="B33" s="21" t="s">
        <v>94</v>
      </c>
      <c r="C33" s="49"/>
      <c r="D33" s="49"/>
      <c r="E33" s="50"/>
      <c r="F33" s="20"/>
      <c r="G33" s="48"/>
      <c r="H33" s="48"/>
      <c r="I33" s="48"/>
      <c r="J33" s="48"/>
      <c r="K33" s="61"/>
      <c r="L33" s="61"/>
      <c r="M33" s="78"/>
      <c r="N33" s="78"/>
      <c r="O33" s="78"/>
      <c r="P33" s="79"/>
      <c r="Q33" s="97"/>
      <c r="R33" s="97"/>
      <c r="S33" s="97"/>
      <c r="T33" s="97"/>
      <c r="U33" s="97"/>
      <c r="V33" s="97"/>
      <c r="W33" s="97"/>
      <c r="X33" s="97"/>
      <c r="Y33" s="97"/>
      <c r="Z33" s="97"/>
    </row>
    <row r="34" ht="9.95" customHeight="1" spans="1:26">
      <c r="A34" s="22" t="s">
        <v>38</v>
      </c>
      <c r="B34" s="22" t="s">
        <v>95</v>
      </c>
      <c r="C34" s="31"/>
      <c r="D34" s="31"/>
      <c r="E34" s="32"/>
      <c r="F34" s="20"/>
      <c r="G34" s="48"/>
      <c r="H34" s="48"/>
      <c r="I34" s="48"/>
      <c r="J34" s="48"/>
      <c r="K34" s="67"/>
      <c r="L34" s="67"/>
      <c r="M34" s="62"/>
      <c r="N34" s="62"/>
      <c r="O34" s="62"/>
      <c r="P34" s="63"/>
      <c r="Q34" s="92"/>
      <c r="R34" s="92"/>
      <c r="S34" s="92"/>
      <c r="T34" s="92"/>
      <c r="U34" s="92"/>
      <c r="V34" s="92"/>
      <c r="W34" s="92"/>
      <c r="X34" s="92"/>
      <c r="Y34" s="92"/>
      <c r="Z34" s="92"/>
    </row>
    <row r="35" ht="9.95" customHeight="1" spans="1:26">
      <c r="A35" s="22" t="s">
        <v>47</v>
      </c>
      <c r="B35" s="22" t="s">
        <v>96</v>
      </c>
      <c r="C35" s="31"/>
      <c r="D35" s="31"/>
      <c r="E35" s="32"/>
      <c r="F35" s="20"/>
      <c r="G35" s="48"/>
      <c r="H35" s="48"/>
      <c r="I35" s="48"/>
      <c r="J35" s="48"/>
      <c r="K35" s="67"/>
      <c r="L35" s="67"/>
      <c r="M35" s="62"/>
      <c r="N35" s="62"/>
      <c r="O35" s="62"/>
      <c r="P35" s="63"/>
      <c r="Q35" s="92"/>
      <c r="R35" s="92"/>
      <c r="S35" s="92"/>
      <c r="T35" s="92"/>
      <c r="U35" s="92"/>
      <c r="V35" s="92"/>
      <c r="W35" s="92"/>
      <c r="X35" s="92"/>
      <c r="Y35" s="92"/>
      <c r="Z35" s="92"/>
    </row>
    <row r="36" ht="9.95" customHeight="1" spans="1:26">
      <c r="A36" s="22" t="s">
        <v>56</v>
      </c>
      <c r="B36" s="22" t="s">
        <v>97</v>
      </c>
      <c r="C36" s="31"/>
      <c r="D36" s="31"/>
      <c r="E36" s="32"/>
      <c r="F36" s="20"/>
      <c r="G36" s="48"/>
      <c r="H36" s="48"/>
      <c r="I36" s="48"/>
      <c r="J36" s="48"/>
      <c r="K36" s="67"/>
      <c r="L36" s="67"/>
      <c r="M36" s="62"/>
      <c r="N36" s="62"/>
      <c r="O36" s="62"/>
      <c r="P36" s="63"/>
      <c r="Q36" s="92"/>
      <c r="R36" s="92"/>
      <c r="S36" s="92"/>
      <c r="T36" s="92"/>
      <c r="U36" s="92"/>
      <c r="V36" s="92"/>
      <c r="W36" s="92"/>
      <c r="X36" s="92"/>
      <c r="Y36" s="92"/>
      <c r="Z36" s="92"/>
    </row>
    <row r="37" ht="9.95" customHeight="1" spans="1:26">
      <c r="A37" s="22" t="s">
        <v>58</v>
      </c>
      <c r="B37" s="22" t="s">
        <v>69</v>
      </c>
      <c r="C37" s="31"/>
      <c r="D37" s="31"/>
      <c r="E37" s="32"/>
      <c r="F37" s="20"/>
      <c r="G37" s="48"/>
      <c r="H37" s="48"/>
      <c r="I37" s="48"/>
      <c r="J37" s="48"/>
      <c r="K37" s="67"/>
      <c r="L37" s="67"/>
      <c r="M37" s="62"/>
      <c r="N37" s="62"/>
      <c r="O37" s="62"/>
      <c r="P37" s="63"/>
      <c r="Q37" s="92"/>
      <c r="R37" s="92"/>
      <c r="S37" s="92"/>
      <c r="T37" s="92"/>
      <c r="U37" s="92"/>
      <c r="V37" s="92"/>
      <c r="W37" s="92"/>
      <c r="X37" s="92"/>
      <c r="Y37" s="92"/>
      <c r="Z37" s="92"/>
    </row>
    <row r="38" ht="9.95" customHeight="1" spans="1:26">
      <c r="A38" s="21" t="s">
        <v>98</v>
      </c>
      <c r="B38" s="21" t="s">
        <v>99</v>
      </c>
      <c r="C38" s="13"/>
      <c r="D38" s="13"/>
      <c r="E38" s="19"/>
      <c r="F38" s="20"/>
      <c r="G38" s="45"/>
      <c r="H38" s="45"/>
      <c r="I38" s="45"/>
      <c r="J38" s="45"/>
      <c r="K38" s="64"/>
      <c r="L38" s="64"/>
      <c r="M38" s="62"/>
      <c r="N38" s="62"/>
      <c r="O38" s="62"/>
      <c r="P38" s="63"/>
      <c r="Q38" s="92"/>
      <c r="R38" s="92"/>
      <c r="S38" s="92"/>
      <c r="T38" s="92"/>
      <c r="U38" s="92"/>
      <c r="V38" s="92"/>
      <c r="W38" s="92"/>
      <c r="X38" s="92"/>
      <c r="Y38" s="92"/>
      <c r="Z38" s="92"/>
    </row>
    <row r="39" ht="9.95" customHeight="1" spans="1:26">
      <c r="A39" s="22" t="s">
        <v>38</v>
      </c>
      <c r="B39" s="22" t="s">
        <v>100</v>
      </c>
      <c r="C39" s="13"/>
      <c r="D39" s="13"/>
      <c r="E39" s="19"/>
      <c r="F39" s="23"/>
      <c r="G39" s="24"/>
      <c r="H39" s="24"/>
      <c r="I39" s="24"/>
      <c r="J39" s="24"/>
      <c r="K39" s="64"/>
      <c r="L39" s="64"/>
      <c r="M39" s="62"/>
      <c r="N39" s="62"/>
      <c r="O39" s="62"/>
      <c r="P39" s="63"/>
      <c r="Q39" s="92"/>
      <c r="R39" s="92"/>
      <c r="S39" s="92"/>
      <c r="T39" s="92"/>
      <c r="U39" s="92"/>
      <c r="V39" s="92"/>
      <c r="W39" s="92"/>
      <c r="X39" s="92"/>
      <c r="Y39" s="92"/>
      <c r="Z39" s="92"/>
    </row>
    <row r="40" ht="9.95" customHeight="1" spans="1:26">
      <c r="A40" s="22" t="s">
        <v>47</v>
      </c>
      <c r="B40" s="22" t="s">
        <v>101</v>
      </c>
      <c r="C40" s="13"/>
      <c r="D40" s="13"/>
      <c r="E40" s="19"/>
      <c r="F40" s="23"/>
      <c r="G40" s="24"/>
      <c r="H40" s="24"/>
      <c r="I40" s="24"/>
      <c r="J40" s="24"/>
      <c r="K40" s="64"/>
      <c r="L40" s="64"/>
      <c r="M40" s="62"/>
      <c r="N40" s="62"/>
      <c r="O40" s="62"/>
      <c r="P40" s="63"/>
      <c r="Q40" s="92"/>
      <c r="R40" s="92"/>
      <c r="S40" s="92"/>
      <c r="T40" s="92"/>
      <c r="U40" s="92"/>
      <c r="V40" s="92"/>
      <c r="W40" s="92"/>
      <c r="X40" s="92"/>
      <c r="Y40" s="92"/>
      <c r="Z40" s="92"/>
    </row>
    <row r="41" ht="9.95" customHeight="1" spans="1:26">
      <c r="A41" s="22" t="s">
        <v>56</v>
      </c>
      <c r="B41" s="22" t="s">
        <v>89</v>
      </c>
      <c r="C41" s="31"/>
      <c r="D41" s="31"/>
      <c r="E41" s="32"/>
      <c r="F41" s="23"/>
      <c r="G41" s="26"/>
      <c r="H41" s="26"/>
      <c r="I41" s="26"/>
      <c r="J41" s="26"/>
      <c r="K41" s="64"/>
      <c r="L41" s="64"/>
      <c r="M41" s="62"/>
      <c r="N41" s="62"/>
      <c r="O41" s="62"/>
      <c r="P41" s="63"/>
      <c r="Q41" s="92"/>
      <c r="R41" s="92"/>
      <c r="S41" s="92"/>
      <c r="T41" s="92"/>
      <c r="U41" s="92"/>
      <c r="V41" s="92"/>
      <c r="W41" s="92"/>
      <c r="X41" s="92"/>
      <c r="Y41" s="92"/>
      <c r="Z41" s="92"/>
    </row>
    <row r="43" ht="26.25" customHeight="1" spans="5:5">
      <c r="E43" t="s">
        <v>114</v>
      </c>
    </row>
    <row r="44" ht="26.25" customHeight="1"/>
    <row r="45" ht="26.25" customHeight="1"/>
    <row r="46" ht="24" customHeight="1"/>
    <row r="47" ht="26.25" customHeight="1"/>
    <row r="48" ht="26.25" customHeight="1"/>
    <row r="49" ht="24" customHeight="1"/>
    <row r="50" ht="26.25" customHeight="1"/>
    <row r="51" ht="23.25" customHeight="1"/>
    <row r="52" ht="21.75" customHeight="1"/>
    <row r="53" ht="27" customHeight="1"/>
    <row r="54" ht="18.75" customHeight="1"/>
  </sheetData>
  <mergeCells count="47">
    <mergeCell ref="A1:P1"/>
    <mergeCell ref="A2:E2"/>
    <mergeCell ref="H2:J2"/>
    <mergeCell ref="K2:P2"/>
    <mergeCell ref="G3:J3"/>
    <mergeCell ref="A5:B5"/>
    <mergeCell ref="Q18:V18"/>
    <mergeCell ref="Q19:R19"/>
    <mergeCell ref="S19:T19"/>
    <mergeCell ref="U19:V19"/>
    <mergeCell ref="A3:A4"/>
    <mergeCell ref="B3:B4"/>
    <mergeCell ref="C3:C4"/>
    <mergeCell ref="D3:D4"/>
    <mergeCell ref="E3:E4"/>
    <mergeCell ref="F3:F4"/>
    <mergeCell ref="K3:K4"/>
    <mergeCell ref="L3:L4"/>
    <mergeCell ref="M3:M4"/>
    <mergeCell ref="N3:N4"/>
    <mergeCell ref="O3:O4"/>
    <mergeCell ref="P3:P4"/>
    <mergeCell ref="Q5:Q8"/>
    <mergeCell ref="Q10:Q13"/>
    <mergeCell ref="R5:R8"/>
    <mergeCell ref="R10:R13"/>
    <mergeCell ref="S5:S8"/>
    <mergeCell ref="S10:S13"/>
    <mergeCell ref="T5:T8"/>
    <mergeCell ref="T10:T13"/>
    <mergeCell ref="U5:U8"/>
    <mergeCell ref="U10:U13"/>
    <mergeCell ref="V5:V8"/>
    <mergeCell ref="V10:V13"/>
    <mergeCell ref="W5:W8"/>
    <mergeCell ref="W10:W13"/>
    <mergeCell ref="W18:W20"/>
    <mergeCell ref="X5:X8"/>
    <mergeCell ref="X10:X13"/>
    <mergeCell ref="X18:X20"/>
    <mergeCell ref="Y5:Y8"/>
    <mergeCell ref="Y10:Y13"/>
    <mergeCell ref="Z5:Z8"/>
    <mergeCell ref="AA5:AA8"/>
    <mergeCell ref="AB5:AB8"/>
    <mergeCell ref="AC5:AC8"/>
    <mergeCell ref="AD5:AD8"/>
  </mergeCells>
  <printOptions horizontalCentered="1" verticalCentered="1"/>
  <pageMargins left="0.349305555555556" right="0.15625" top="0.238888888888889" bottom="0.238888888888889" header="0.2" footer="0.2"/>
  <pageSetup paperSize="9" orientation="landscape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autoPageBreaks="0"/>
  </sheetPr>
  <dimension ref="A1:AE54"/>
  <sheetViews>
    <sheetView showZeros="0" zoomScale="85" zoomScaleNormal="85" workbookViewId="0">
      <selection activeCell="F5" sqref="F5:J5"/>
    </sheetView>
  </sheetViews>
  <sheetFormatPr defaultColWidth="9" defaultRowHeight="15.6"/>
  <cols>
    <col min="1" max="1" width="4.625" customWidth="1"/>
    <col min="2" max="2" width="12.625" customWidth="1"/>
    <col min="3" max="3" width="5.25" customWidth="1"/>
    <col min="4" max="4" width="6.375" customWidth="1"/>
    <col min="5" max="5" width="33.6" customWidth="1"/>
    <col min="6" max="6" width="8.25" customWidth="1"/>
    <col min="7" max="7" width="6.375" customWidth="1"/>
    <col min="8" max="8" width="6.75" customWidth="1"/>
    <col min="9" max="9" width="5.9" customWidth="1"/>
    <col min="10" max="10" width="6.7" customWidth="1"/>
    <col min="11" max="12" width="5.625" style="5" customWidth="1"/>
    <col min="13" max="16" width="5.625" customWidth="1"/>
    <col min="17" max="17" width="6.125" style="6" customWidth="1"/>
    <col min="18" max="18" width="11.2" style="6" customWidth="1"/>
    <col min="19" max="19" width="6.125" style="6" customWidth="1"/>
    <col min="20" max="20" width="11.2" style="6" customWidth="1"/>
    <col min="21" max="21" width="6.125" style="6" customWidth="1"/>
    <col min="22" max="22" width="11.2" style="6" customWidth="1"/>
    <col min="23" max="26" width="6.125" style="6" customWidth="1"/>
    <col min="27" max="30" width="6.125" customWidth="1"/>
    <col min="31" max="31" width="4.25" customWidth="1"/>
  </cols>
  <sheetData>
    <row r="1" ht="20.1" customHeight="1" spans="1:26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51"/>
      <c r="L1" s="51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12" customHeight="1" spans="1:16">
      <c r="A2" s="8" t="s">
        <v>115</v>
      </c>
      <c r="B2" s="8"/>
      <c r="C2" s="8"/>
      <c r="D2" s="8"/>
      <c r="E2" s="8"/>
      <c r="F2" s="9"/>
      <c r="G2" s="9"/>
      <c r="H2" s="10"/>
      <c r="I2" s="10"/>
      <c r="J2" s="10"/>
      <c r="K2" s="52" t="s">
        <v>2</v>
      </c>
      <c r="L2" s="52"/>
      <c r="M2" s="53"/>
      <c r="N2" s="53"/>
      <c r="O2" s="53"/>
      <c r="P2" s="53"/>
    </row>
    <row r="3" ht="18" customHeight="1" spans="1:26">
      <c r="A3" s="11" t="s">
        <v>3</v>
      </c>
      <c r="B3" s="11" t="s">
        <v>4</v>
      </c>
      <c r="C3" s="12" t="s">
        <v>5</v>
      </c>
      <c r="D3" s="12" t="s">
        <v>6</v>
      </c>
      <c r="E3" s="12" t="s">
        <v>7</v>
      </c>
      <c r="F3" s="13" t="s">
        <v>8</v>
      </c>
      <c r="G3" s="14" t="s">
        <v>9</v>
      </c>
      <c r="H3" s="15"/>
      <c r="I3" s="15"/>
      <c r="J3" s="54"/>
      <c r="K3" s="55" t="s">
        <v>10</v>
      </c>
      <c r="L3" s="55" t="s">
        <v>11</v>
      </c>
      <c r="M3" s="56" t="s">
        <v>12</v>
      </c>
      <c r="N3" s="16" t="s">
        <v>13</v>
      </c>
      <c r="O3" s="16" t="s">
        <v>14</v>
      </c>
      <c r="P3" s="16" t="s">
        <v>15</v>
      </c>
      <c r="Q3" s="80"/>
      <c r="R3" s="80"/>
      <c r="S3" s="80"/>
      <c r="T3" s="80"/>
      <c r="U3" s="80"/>
      <c r="V3" s="80"/>
      <c r="W3" s="80"/>
      <c r="X3" s="80"/>
      <c r="Y3" s="80"/>
      <c r="Z3" s="80"/>
    </row>
    <row r="4" ht="36" customHeight="1" spans="1:26">
      <c r="A4" s="11"/>
      <c r="B4" s="11"/>
      <c r="C4" s="12"/>
      <c r="D4" s="12"/>
      <c r="E4" s="12"/>
      <c r="F4" s="13"/>
      <c r="G4" s="13" t="s">
        <v>16</v>
      </c>
      <c r="H4" s="16" t="s">
        <v>17</v>
      </c>
      <c r="I4" s="57" t="s">
        <v>18</v>
      </c>
      <c r="J4" s="57" t="s">
        <v>19</v>
      </c>
      <c r="K4" s="55"/>
      <c r="L4" s="55"/>
      <c r="M4" s="58"/>
      <c r="N4" s="16"/>
      <c r="O4" s="16"/>
      <c r="P4" s="16"/>
      <c r="Q4" s="80"/>
      <c r="R4" s="80"/>
      <c r="S4" s="80"/>
      <c r="T4" s="80"/>
      <c r="U4" s="80"/>
      <c r="V4" s="80"/>
      <c r="W4" s="80"/>
      <c r="X4" s="80"/>
      <c r="Y4" s="80"/>
      <c r="Z4" s="80"/>
    </row>
    <row r="5" ht="9.95" customHeight="1" spans="1:31">
      <c r="A5" s="17" t="s">
        <v>20</v>
      </c>
      <c r="B5" s="18"/>
      <c r="C5" s="19"/>
      <c r="D5" s="19"/>
      <c r="E5" s="19"/>
      <c r="F5" s="20">
        <f>SUM(F6,F19,F23,F29,F33,F38)</f>
        <v>105.16</v>
      </c>
      <c r="G5" s="20">
        <f>SUM(G6,G19,G23,G29,G33,G38)</f>
        <v>0</v>
      </c>
      <c r="H5" s="20">
        <f>SUM(H6,H19,H23,H29,H33,H38)</f>
        <v>30</v>
      </c>
      <c r="I5" s="20">
        <f>SUM(I6,I19,I23,I29,I33,I38)</f>
        <v>18</v>
      </c>
      <c r="J5" s="20">
        <f>SUM(J6,J19,J23,J29,J33,J38)</f>
        <v>57.16</v>
      </c>
      <c r="K5" s="59">
        <v>17</v>
      </c>
      <c r="L5" s="59">
        <v>62</v>
      </c>
      <c r="M5" s="60"/>
      <c r="N5" s="60"/>
      <c r="O5" s="60"/>
      <c r="P5" s="60"/>
      <c r="Q5" s="81" t="s">
        <v>21</v>
      </c>
      <c r="R5" s="82" t="s">
        <v>22</v>
      </c>
      <c r="S5" s="82" t="s">
        <v>23</v>
      </c>
      <c r="T5" s="83" t="s">
        <v>24</v>
      </c>
      <c r="U5" s="83" t="s">
        <v>25</v>
      </c>
      <c r="V5" s="83" t="s">
        <v>26</v>
      </c>
      <c r="W5" s="83" t="s">
        <v>27</v>
      </c>
      <c r="X5" s="83" t="s">
        <v>28</v>
      </c>
      <c r="Y5" s="83" t="s">
        <v>29</v>
      </c>
      <c r="Z5" s="83" t="s">
        <v>30</v>
      </c>
      <c r="AA5" s="98" t="s">
        <v>31</v>
      </c>
      <c r="AB5" s="98" t="s">
        <v>32</v>
      </c>
      <c r="AC5" s="98" t="s">
        <v>33</v>
      </c>
      <c r="AD5" s="98" t="s">
        <v>34</v>
      </c>
      <c r="AE5" s="99" t="s">
        <v>35</v>
      </c>
    </row>
    <row r="6" ht="9.95" customHeight="1" spans="1:31">
      <c r="A6" s="21" t="s">
        <v>36</v>
      </c>
      <c r="B6" s="21" t="s">
        <v>37</v>
      </c>
      <c r="C6" s="13"/>
      <c r="D6" s="13"/>
      <c r="E6" s="19"/>
      <c r="F6" s="20">
        <f t="shared" ref="F6:J6" si="0">SUM(F7,F10:F12,F18)</f>
        <v>30.16</v>
      </c>
      <c r="G6" s="20">
        <f t="shared" si="0"/>
        <v>0</v>
      </c>
      <c r="H6" s="20">
        <f t="shared" si="0"/>
        <v>30</v>
      </c>
      <c r="I6" s="20">
        <f t="shared" si="0"/>
        <v>0</v>
      </c>
      <c r="J6" s="20">
        <f t="shared" si="0"/>
        <v>0.16</v>
      </c>
      <c r="K6" s="61">
        <f>K5</f>
        <v>17</v>
      </c>
      <c r="L6" s="61">
        <f>L5</f>
        <v>62</v>
      </c>
      <c r="M6" s="62"/>
      <c r="N6" s="62"/>
      <c r="O6" s="62"/>
      <c r="P6" s="63"/>
      <c r="Q6" s="84"/>
      <c r="R6" s="82"/>
      <c r="S6" s="82"/>
      <c r="T6" s="83"/>
      <c r="U6" s="83"/>
      <c r="V6" s="83"/>
      <c r="W6" s="83"/>
      <c r="X6" s="83"/>
      <c r="Y6" s="83"/>
      <c r="Z6" s="83"/>
      <c r="AA6" s="98"/>
      <c r="AB6" s="98"/>
      <c r="AC6" s="98"/>
      <c r="AD6" s="98"/>
      <c r="AE6" s="99"/>
    </row>
    <row r="7" ht="9.95" customHeight="1" spans="1:31">
      <c r="A7" s="22" t="s">
        <v>38</v>
      </c>
      <c r="B7" s="22" t="s">
        <v>39</v>
      </c>
      <c r="C7" s="13"/>
      <c r="D7" s="13"/>
      <c r="E7" s="19"/>
      <c r="F7" s="23">
        <f t="shared" ref="F7:J7" si="1">SUM(F8:F9)</f>
        <v>30.16</v>
      </c>
      <c r="G7" s="23">
        <f t="shared" si="1"/>
        <v>0</v>
      </c>
      <c r="H7" s="23">
        <f t="shared" si="1"/>
        <v>30</v>
      </c>
      <c r="I7" s="23">
        <f t="shared" si="1"/>
        <v>0</v>
      </c>
      <c r="J7" s="23">
        <f t="shared" si="1"/>
        <v>0.16</v>
      </c>
      <c r="K7" s="64">
        <f>K5</f>
        <v>17</v>
      </c>
      <c r="L7" s="64">
        <f>L5</f>
        <v>62</v>
      </c>
      <c r="M7" s="65"/>
      <c r="N7" s="65"/>
      <c r="O7" s="65"/>
      <c r="P7" s="65"/>
      <c r="Q7" s="84"/>
      <c r="R7" s="82"/>
      <c r="S7" s="82"/>
      <c r="T7" s="83"/>
      <c r="U7" s="83"/>
      <c r="V7" s="83"/>
      <c r="W7" s="83"/>
      <c r="X7" s="83"/>
      <c r="Y7" s="83"/>
      <c r="Z7" s="83"/>
      <c r="AA7" s="98"/>
      <c r="AB7" s="98"/>
      <c r="AC7" s="98"/>
      <c r="AD7" s="98"/>
      <c r="AE7" s="99"/>
    </row>
    <row r="8" ht="9.95" customHeight="1" spans="1:31">
      <c r="A8" s="22" t="s">
        <v>40</v>
      </c>
      <c r="B8" s="22" t="s">
        <v>41</v>
      </c>
      <c r="C8" s="13"/>
      <c r="D8" s="13"/>
      <c r="E8" s="19"/>
      <c r="F8" s="23"/>
      <c r="G8" s="24"/>
      <c r="H8" s="24"/>
      <c r="I8" s="24"/>
      <c r="J8" s="24"/>
      <c r="K8" s="64"/>
      <c r="L8" s="64"/>
      <c r="M8" s="65"/>
      <c r="N8" s="65"/>
      <c r="O8" s="65"/>
      <c r="P8" s="65"/>
      <c r="Q8" s="85"/>
      <c r="R8" s="82"/>
      <c r="S8" s="82"/>
      <c r="T8" s="83"/>
      <c r="U8" s="83"/>
      <c r="V8" s="83"/>
      <c r="W8" s="83"/>
      <c r="X8" s="83"/>
      <c r="Y8" s="83"/>
      <c r="Z8" s="83"/>
      <c r="AA8" s="98"/>
      <c r="AB8" s="98"/>
      <c r="AC8" s="98"/>
      <c r="AD8" s="98"/>
      <c r="AE8" s="99"/>
    </row>
    <row r="9" ht="75.95" customHeight="1" spans="1:31">
      <c r="A9" s="22" t="s">
        <v>42</v>
      </c>
      <c r="B9" s="22" t="s">
        <v>43</v>
      </c>
      <c r="C9" s="13" t="s">
        <v>44</v>
      </c>
      <c r="D9" s="13" t="s">
        <v>116</v>
      </c>
      <c r="E9" s="19" t="s">
        <v>117</v>
      </c>
      <c r="F9" s="23">
        <f>Q9</f>
        <v>30.16</v>
      </c>
      <c r="G9" s="24"/>
      <c r="H9" s="24">
        <v>30</v>
      </c>
      <c r="I9" s="24"/>
      <c r="J9" s="24">
        <f>F9-G9-H9-I9</f>
        <v>0.16</v>
      </c>
      <c r="K9" s="64">
        <f>K5</f>
        <v>17</v>
      </c>
      <c r="L9" s="64">
        <f>L5</f>
        <v>62</v>
      </c>
      <c r="M9" s="65"/>
      <c r="N9" s="65"/>
      <c r="O9" s="65"/>
      <c r="P9" s="65"/>
      <c r="Q9" s="86">
        <f>ROUND((R9*0.052+Q14*0.028+R14*0.06),2)</f>
        <v>30.16</v>
      </c>
      <c r="R9" s="86">
        <f>ROUND((T9*4*0.2+U9*3.5*0.2+V9*3*0.2+W9*2.5*0.2+X9*2*0.2+Y9*1.5*0.15+Z9*1*0.15+AA9*AB9*0.2+AC9*AD9*0.2+AE9*1.2*0.15),2)</f>
        <v>432.32</v>
      </c>
      <c r="S9" s="87">
        <f>SUM(T9:AA9,AC9,AE9)</f>
        <v>1057</v>
      </c>
      <c r="T9" s="88"/>
      <c r="U9" s="88"/>
      <c r="V9" s="88"/>
      <c r="W9" s="89"/>
      <c r="X9" s="89">
        <v>963</v>
      </c>
      <c r="Y9" s="89">
        <v>40</v>
      </c>
      <c r="Z9" s="89"/>
      <c r="AA9" s="100">
        <v>8</v>
      </c>
      <c r="AB9" s="100">
        <v>8</v>
      </c>
      <c r="AC9" s="100">
        <v>12</v>
      </c>
      <c r="AD9" s="100">
        <v>8</v>
      </c>
      <c r="AE9">
        <v>34</v>
      </c>
    </row>
    <row r="10" ht="9.95" customHeight="1" spans="1:26">
      <c r="A10" s="22" t="s">
        <v>47</v>
      </c>
      <c r="B10" s="22" t="s">
        <v>48</v>
      </c>
      <c r="C10" s="13"/>
      <c r="D10" s="13"/>
      <c r="E10" s="25"/>
      <c r="F10" s="23"/>
      <c r="G10" s="26"/>
      <c r="H10" s="27"/>
      <c r="I10" s="66"/>
      <c r="J10" s="66"/>
      <c r="K10" s="67"/>
      <c r="L10" s="67"/>
      <c r="M10" s="62"/>
      <c r="N10" s="62"/>
      <c r="O10" s="62"/>
      <c r="P10" s="63"/>
      <c r="Q10" s="83" t="s">
        <v>49</v>
      </c>
      <c r="R10" s="82" t="s">
        <v>50</v>
      </c>
      <c r="S10" s="90" t="s">
        <v>51</v>
      </c>
      <c r="T10" s="91" t="s">
        <v>52</v>
      </c>
      <c r="U10" s="91" t="s">
        <v>53</v>
      </c>
      <c r="V10" s="91" t="s">
        <v>54</v>
      </c>
      <c r="W10" s="91" t="s">
        <v>55</v>
      </c>
      <c r="X10" s="88"/>
      <c r="Y10" s="88"/>
      <c r="Z10" s="92"/>
    </row>
    <row r="11" ht="9.95" customHeight="1" spans="1:26">
      <c r="A11" s="22" t="s">
        <v>56</v>
      </c>
      <c r="B11" s="22" t="s">
        <v>57</v>
      </c>
      <c r="C11" s="28"/>
      <c r="D11" s="28"/>
      <c r="E11" s="29"/>
      <c r="F11" s="23"/>
      <c r="G11" s="26"/>
      <c r="H11" s="26"/>
      <c r="I11" s="26"/>
      <c r="J11" s="26"/>
      <c r="K11" s="67"/>
      <c r="L11" s="67"/>
      <c r="M11" s="62"/>
      <c r="N11" s="62"/>
      <c r="O11" s="62"/>
      <c r="P11" s="63"/>
      <c r="Q11" s="83"/>
      <c r="R11" s="82"/>
      <c r="S11" s="90"/>
      <c r="T11" s="91"/>
      <c r="U11" s="91"/>
      <c r="V11" s="91"/>
      <c r="W11" s="91"/>
      <c r="X11" s="88"/>
      <c r="Y11" s="88"/>
      <c r="Z11" s="92"/>
    </row>
    <row r="12" ht="9.95" customHeight="1" spans="1:26">
      <c r="A12" s="22" t="s">
        <v>58</v>
      </c>
      <c r="B12" s="22" t="s">
        <v>59</v>
      </c>
      <c r="C12" s="28"/>
      <c r="D12" s="28"/>
      <c r="E12" s="25"/>
      <c r="F12" s="23"/>
      <c r="G12" s="30"/>
      <c r="H12" s="30">
        <f>H14</f>
        <v>0</v>
      </c>
      <c r="I12" s="30"/>
      <c r="J12" s="30"/>
      <c r="K12" s="67"/>
      <c r="L12" s="67"/>
      <c r="M12" s="62"/>
      <c r="N12" s="62"/>
      <c r="O12" s="62"/>
      <c r="P12" s="63"/>
      <c r="Q12" s="83"/>
      <c r="R12" s="82"/>
      <c r="S12" s="90"/>
      <c r="T12" s="91"/>
      <c r="U12" s="91"/>
      <c r="V12" s="91"/>
      <c r="W12" s="91"/>
      <c r="X12" s="88"/>
      <c r="Y12" s="88"/>
      <c r="Z12" s="92"/>
    </row>
    <row r="13" ht="9.95" customHeight="1" spans="1:26">
      <c r="A13" s="22" t="s">
        <v>40</v>
      </c>
      <c r="B13" s="22" t="s">
        <v>60</v>
      </c>
      <c r="C13" s="13"/>
      <c r="D13" s="13"/>
      <c r="E13" s="25"/>
      <c r="F13" s="23"/>
      <c r="G13" s="26"/>
      <c r="H13" s="30"/>
      <c r="I13" s="26"/>
      <c r="J13" s="66"/>
      <c r="K13" s="67"/>
      <c r="L13" s="67"/>
      <c r="M13" s="62"/>
      <c r="N13" s="62"/>
      <c r="O13" s="62"/>
      <c r="P13" s="63"/>
      <c r="Q13" s="83"/>
      <c r="R13" s="82"/>
      <c r="S13" s="90"/>
      <c r="T13" s="91"/>
      <c r="U13" s="91"/>
      <c r="V13" s="91"/>
      <c r="W13" s="91"/>
      <c r="X13" s="88"/>
      <c r="Y13" s="88"/>
      <c r="Z13" s="92"/>
    </row>
    <row r="14" ht="9.95" customHeight="1" spans="1:26">
      <c r="A14" s="22" t="s">
        <v>42</v>
      </c>
      <c r="B14" s="22" t="s">
        <v>61</v>
      </c>
      <c r="C14" s="13"/>
      <c r="D14" s="13"/>
      <c r="E14" s="25"/>
      <c r="F14" s="23"/>
      <c r="G14" s="30"/>
      <c r="H14" s="26"/>
      <c r="I14" s="26"/>
      <c r="J14" s="26"/>
      <c r="K14" s="67"/>
      <c r="L14" s="67"/>
      <c r="M14" s="62"/>
      <c r="N14" s="62"/>
      <c r="O14" s="62"/>
      <c r="P14" s="63"/>
      <c r="Q14" s="86"/>
      <c r="R14" s="86">
        <f>ROUND((S14*T14*V14*2)+(S14*(U14+V14*2)*W14),2)</f>
        <v>128</v>
      </c>
      <c r="S14" s="88">
        <v>400</v>
      </c>
      <c r="T14" s="86">
        <v>0.4</v>
      </c>
      <c r="U14" s="86">
        <v>0.4</v>
      </c>
      <c r="V14" s="86">
        <v>0.2</v>
      </c>
      <c r="W14" s="86">
        <v>0.2</v>
      </c>
      <c r="X14" s="92"/>
      <c r="Y14" s="92"/>
      <c r="Z14" s="92"/>
    </row>
    <row r="15" ht="9.95" customHeight="1" spans="1:26">
      <c r="A15" s="22" t="s">
        <v>62</v>
      </c>
      <c r="B15" s="22" t="s">
        <v>63</v>
      </c>
      <c r="C15" s="28"/>
      <c r="D15" s="28"/>
      <c r="E15" s="25"/>
      <c r="F15" s="23"/>
      <c r="G15" s="30"/>
      <c r="H15" s="30"/>
      <c r="I15" s="30"/>
      <c r="J15" s="30"/>
      <c r="K15" s="67"/>
      <c r="L15" s="67"/>
      <c r="M15" s="62"/>
      <c r="N15" s="62"/>
      <c r="O15" s="62"/>
      <c r="P15" s="63"/>
      <c r="Q15" s="92"/>
      <c r="R15" s="92"/>
      <c r="S15" s="92"/>
      <c r="T15" s="92"/>
      <c r="U15" s="92"/>
      <c r="V15" s="92"/>
      <c r="W15" s="92"/>
      <c r="X15" s="92"/>
      <c r="Y15" s="92"/>
      <c r="Z15" s="92"/>
    </row>
    <row r="16" ht="9.95" customHeight="1" spans="1:26">
      <c r="A16" s="22" t="s">
        <v>64</v>
      </c>
      <c r="B16" s="22" t="s">
        <v>65</v>
      </c>
      <c r="C16" s="13"/>
      <c r="D16" s="13"/>
      <c r="E16" s="25"/>
      <c r="F16" s="23"/>
      <c r="G16" s="26"/>
      <c r="H16" s="26"/>
      <c r="I16" s="26"/>
      <c r="J16" s="26"/>
      <c r="K16" s="67"/>
      <c r="L16" s="67"/>
      <c r="M16" s="62"/>
      <c r="N16" s="62"/>
      <c r="O16" s="62"/>
      <c r="P16" s="63"/>
      <c r="Q16" s="92"/>
      <c r="R16" s="92"/>
      <c r="S16" s="92"/>
      <c r="T16" s="92"/>
      <c r="U16" s="92"/>
      <c r="V16" s="92"/>
      <c r="W16" s="92"/>
      <c r="X16" s="92"/>
      <c r="Y16" s="92"/>
      <c r="Z16" s="92"/>
    </row>
    <row r="17" ht="9.95" customHeight="1" spans="1:26">
      <c r="A17" s="22" t="s">
        <v>66</v>
      </c>
      <c r="B17" s="22" t="s">
        <v>67</v>
      </c>
      <c r="C17" s="31"/>
      <c r="D17" s="31"/>
      <c r="E17" s="32"/>
      <c r="F17" s="23"/>
      <c r="G17" s="26"/>
      <c r="H17" s="26"/>
      <c r="I17" s="26"/>
      <c r="J17" s="26"/>
      <c r="K17" s="67"/>
      <c r="L17" s="67"/>
      <c r="M17" s="62"/>
      <c r="N17" s="62"/>
      <c r="O17" s="62"/>
      <c r="P17" s="63"/>
      <c r="Q17" s="92"/>
      <c r="R17" s="92"/>
      <c r="S17" s="92"/>
      <c r="T17" s="92"/>
      <c r="U17" s="92"/>
      <c r="V17" s="92"/>
      <c r="W17" s="92"/>
      <c r="X17" s="92"/>
      <c r="Y17" s="92"/>
      <c r="Z17" s="92"/>
    </row>
    <row r="18" ht="9.95" customHeight="1" spans="1:26">
      <c r="A18" s="22" t="s">
        <v>68</v>
      </c>
      <c r="B18" s="22" t="s">
        <v>69</v>
      </c>
      <c r="C18" s="31"/>
      <c r="D18" s="31"/>
      <c r="E18" s="32"/>
      <c r="F18" s="23"/>
      <c r="G18" s="26"/>
      <c r="H18" s="26"/>
      <c r="I18" s="26"/>
      <c r="J18" s="26"/>
      <c r="K18" s="67"/>
      <c r="L18" s="67"/>
      <c r="M18" s="62"/>
      <c r="N18" s="62"/>
      <c r="O18" s="62"/>
      <c r="P18" s="63"/>
      <c r="Q18" s="93" t="s">
        <v>70</v>
      </c>
      <c r="R18" s="93"/>
      <c r="S18" s="93"/>
      <c r="T18" s="93"/>
      <c r="U18" s="93"/>
      <c r="V18" s="93"/>
      <c r="W18" s="88" t="s">
        <v>71</v>
      </c>
      <c r="X18" s="88" t="s">
        <v>72</v>
      </c>
      <c r="Y18" s="92"/>
      <c r="Z18" s="92"/>
    </row>
    <row r="19" s="1" customFormat="1" ht="9.95" customHeight="1" spans="1:26">
      <c r="A19" s="33" t="s">
        <v>73</v>
      </c>
      <c r="B19" s="33" t="s">
        <v>74</v>
      </c>
      <c r="C19" s="34"/>
      <c r="D19" s="34"/>
      <c r="E19" s="35"/>
      <c r="F19" s="36">
        <f t="shared" ref="F19:L19" si="2">SUM(F20:F22)</f>
        <v>75</v>
      </c>
      <c r="G19" s="36">
        <f t="shared" si="2"/>
        <v>0</v>
      </c>
      <c r="H19" s="36">
        <f t="shared" si="2"/>
        <v>0</v>
      </c>
      <c r="I19" s="36">
        <f t="shared" si="2"/>
        <v>18</v>
      </c>
      <c r="J19" s="36">
        <f t="shared" si="2"/>
        <v>57</v>
      </c>
      <c r="K19" s="68">
        <f t="shared" si="2"/>
        <v>5</v>
      </c>
      <c r="L19" s="68">
        <f t="shared" si="2"/>
        <v>20</v>
      </c>
      <c r="M19" s="69"/>
      <c r="N19" s="69"/>
      <c r="O19" s="69"/>
      <c r="P19" s="70"/>
      <c r="Q19" s="93" t="s">
        <v>75</v>
      </c>
      <c r="R19" s="93"/>
      <c r="S19" s="93" t="s">
        <v>76</v>
      </c>
      <c r="T19" s="93"/>
      <c r="U19" s="93" t="s">
        <v>77</v>
      </c>
      <c r="V19" s="93"/>
      <c r="W19" s="88"/>
      <c r="X19" s="88"/>
      <c r="Y19" s="97"/>
      <c r="Z19" s="97"/>
    </row>
    <row r="20" s="2" customFormat="1" ht="9.95" customHeight="1" spans="1:26">
      <c r="A20" s="37" t="s">
        <v>38</v>
      </c>
      <c r="B20" s="37" t="s">
        <v>78</v>
      </c>
      <c r="C20" s="38"/>
      <c r="D20" s="39"/>
      <c r="E20" s="40"/>
      <c r="F20" s="41"/>
      <c r="G20" s="26"/>
      <c r="H20" s="26"/>
      <c r="I20" s="26"/>
      <c r="J20" s="26"/>
      <c r="K20" s="71"/>
      <c r="L20" s="71"/>
      <c r="M20" s="69"/>
      <c r="N20" s="69"/>
      <c r="O20" s="69"/>
      <c r="P20" s="70"/>
      <c r="Q20" s="94" t="s">
        <v>79</v>
      </c>
      <c r="R20" s="94" t="s">
        <v>80</v>
      </c>
      <c r="S20" s="94" t="s">
        <v>79</v>
      </c>
      <c r="T20" s="94" t="s">
        <v>80</v>
      </c>
      <c r="U20" s="94" t="s">
        <v>79</v>
      </c>
      <c r="V20" s="94" t="s">
        <v>80</v>
      </c>
      <c r="W20" s="88"/>
      <c r="X20" s="88"/>
      <c r="Y20" s="97"/>
      <c r="Z20" s="97"/>
    </row>
    <row r="21" s="3" customFormat="1" ht="9.95" customHeight="1" spans="1:26">
      <c r="A21" s="42" t="s">
        <v>47</v>
      </c>
      <c r="B21" s="43" t="s">
        <v>81</v>
      </c>
      <c r="C21" s="38" t="str">
        <f>C9</f>
        <v>新建</v>
      </c>
      <c r="D21" s="38" t="str">
        <f>D9</f>
        <v>它把上</v>
      </c>
      <c r="E21" s="40" t="str">
        <f>"实施农村危房改造"&amp;X21&amp;"户"</f>
        <v>实施农村危房改造5户</v>
      </c>
      <c r="F21" s="41">
        <f>X21*15</f>
        <v>75</v>
      </c>
      <c r="G21" s="26"/>
      <c r="H21" s="26"/>
      <c r="I21" s="26">
        <f>(S21+U21)*2+(T21+V21)*6</f>
        <v>18</v>
      </c>
      <c r="J21" s="26">
        <f>F21-I21</f>
        <v>57</v>
      </c>
      <c r="K21" s="71">
        <f>X21</f>
        <v>5</v>
      </c>
      <c r="L21" s="71">
        <f>X21*4</f>
        <v>20</v>
      </c>
      <c r="M21" s="72"/>
      <c r="N21" s="72"/>
      <c r="O21" s="72"/>
      <c r="P21" s="73"/>
      <c r="Q21" s="95">
        <v>0</v>
      </c>
      <c r="R21" s="95">
        <v>0</v>
      </c>
      <c r="S21" s="95">
        <v>1</v>
      </c>
      <c r="T21" s="95">
        <v>1</v>
      </c>
      <c r="U21" s="95">
        <v>2</v>
      </c>
      <c r="V21" s="95">
        <v>1</v>
      </c>
      <c r="W21" s="96">
        <f>SUM(Q21:V21)</f>
        <v>5</v>
      </c>
      <c r="X21" s="96">
        <f>SUM(S21:V21)</f>
        <v>5</v>
      </c>
      <c r="Y21" s="96"/>
      <c r="Z21" s="96"/>
    </row>
    <row r="22" s="2" customFormat="1" ht="9.95" customHeight="1" spans="1:26">
      <c r="A22" s="37" t="s">
        <v>56</v>
      </c>
      <c r="B22" s="37" t="s">
        <v>82</v>
      </c>
      <c r="C22" s="39"/>
      <c r="D22" s="39"/>
      <c r="E22" s="44"/>
      <c r="F22" s="41"/>
      <c r="G22" s="26"/>
      <c r="H22" s="26"/>
      <c r="I22" s="26"/>
      <c r="J22" s="26"/>
      <c r="K22" s="71"/>
      <c r="L22" s="71"/>
      <c r="M22" s="74"/>
      <c r="N22" s="74"/>
      <c r="O22" s="74"/>
      <c r="P22" s="75"/>
      <c r="Q22" s="92"/>
      <c r="R22" s="92"/>
      <c r="S22" s="92"/>
      <c r="T22" s="92"/>
      <c r="U22" s="92"/>
      <c r="V22" s="92"/>
      <c r="W22" s="92"/>
      <c r="X22" s="92"/>
      <c r="Y22" s="92"/>
      <c r="Z22" s="92"/>
    </row>
    <row r="23" ht="9.95" customHeight="1" spans="1:26">
      <c r="A23" s="21" t="s">
        <v>83</v>
      </c>
      <c r="B23" s="21" t="s">
        <v>84</v>
      </c>
      <c r="C23" s="13"/>
      <c r="D23" s="13"/>
      <c r="E23" s="19"/>
      <c r="F23" s="20"/>
      <c r="G23" s="45"/>
      <c r="H23" s="45"/>
      <c r="I23" s="45"/>
      <c r="J23" s="45"/>
      <c r="K23" s="64"/>
      <c r="L23" s="64"/>
      <c r="M23" s="62"/>
      <c r="N23" s="62"/>
      <c r="O23" s="62"/>
      <c r="P23" s="63"/>
      <c r="Q23" s="92"/>
      <c r="R23" s="92"/>
      <c r="S23" s="92"/>
      <c r="T23" s="92"/>
      <c r="U23" s="92"/>
      <c r="V23" s="92"/>
      <c r="W23" s="92"/>
      <c r="X23" s="92"/>
      <c r="Y23" s="92"/>
      <c r="Z23" s="92"/>
    </row>
    <row r="24" ht="9.95" customHeight="1" spans="1:26">
      <c r="A24" s="22" t="s">
        <v>38</v>
      </c>
      <c r="B24" s="22" t="s">
        <v>85</v>
      </c>
      <c r="C24" s="13"/>
      <c r="D24" s="13"/>
      <c r="E24" s="19"/>
      <c r="F24" s="20"/>
      <c r="G24" s="45"/>
      <c r="H24" s="45"/>
      <c r="I24" s="45"/>
      <c r="J24" s="45"/>
      <c r="K24" s="64"/>
      <c r="L24" s="64"/>
      <c r="M24" s="62"/>
      <c r="N24" s="62"/>
      <c r="O24" s="62"/>
      <c r="P24" s="63"/>
      <c r="Q24" s="92"/>
      <c r="R24" s="92"/>
      <c r="S24" s="92"/>
      <c r="T24" s="92"/>
      <c r="U24" s="92"/>
      <c r="V24" s="92"/>
      <c r="W24" s="92"/>
      <c r="X24" s="92"/>
      <c r="Y24" s="92"/>
      <c r="Z24" s="92"/>
    </row>
    <row r="25" ht="9.95" customHeight="1" spans="1:26">
      <c r="A25" s="22" t="s">
        <v>47</v>
      </c>
      <c r="B25" s="22" t="s">
        <v>86</v>
      </c>
      <c r="C25" s="28"/>
      <c r="D25" s="28"/>
      <c r="E25" s="19"/>
      <c r="F25" s="23"/>
      <c r="G25" s="24"/>
      <c r="H25" s="24"/>
      <c r="I25" s="24"/>
      <c r="J25" s="24"/>
      <c r="K25" s="64"/>
      <c r="L25" s="64"/>
      <c r="M25" s="62"/>
      <c r="N25" s="62"/>
      <c r="O25" s="62"/>
      <c r="P25" s="63"/>
      <c r="Q25" s="92"/>
      <c r="R25" s="92"/>
      <c r="S25" s="92"/>
      <c r="T25" s="92"/>
      <c r="U25" s="92"/>
      <c r="V25" s="92"/>
      <c r="W25" s="92"/>
      <c r="X25" s="92"/>
      <c r="Y25" s="92"/>
      <c r="Z25" s="92"/>
    </row>
    <row r="26" ht="9.95" customHeight="1" spans="1:26">
      <c r="A26" s="22" t="s">
        <v>56</v>
      </c>
      <c r="B26" s="22" t="s">
        <v>87</v>
      </c>
      <c r="C26" s="13"/>
      <c r="D26" s="13"/>
      <c r="E26" s="19"/>
      <c r="F26" s="23"/>
      <c r="G26" s="26"/>
      <c r="H26" s="27"/>
      <c r="I26" s="66"/>
      <c r="J26" s="66"/>
      <c r="K26" s="67"/>
      <c r="L26" s="67"/>
      <c r="M26" s="62"/>
      <c r="N26" s="62"/>
      <c r="O26" s="62"/>
      <c r="P26" s="63"/>
      <c r="Q26" s="92"/>
      <c r="R26" s="92"/>
      <c r="S26" s="92"/>
      <c r="T26" s="92"/>
      <c r="U26" s="92"/>
      <c r="V26" s="92"/>
      <c r="W26" s="92"/>
      <c r="X26" s="92"/>
      <c r="Y26" s="92"/>
      <c r="Z26" s="92"/>
    </row>
    <row r="27" ht="9.95" customHeight="1" spans="1:26">
      <c r="A27" s="22" t="s">
        <v>58</v>
      </c>
      <c r="B27" s="22" t="s">
        <v>88</v>
      </c>
      <c r="C27" s="13"/>
      <c r="D27" s="13"/>
      <c r="E27" s="46"/>
      <c r="F27" s="23"/>
      <c r="G27" s="26"/>
      <c r="H27" s="27"/>
      <c r="I27" s="66"/>
      <c r="J27" s="76"/>
      <c r="K27" s="67"/>
      <c r="L27" s="67"/>
      <c r="M27" s="62"/>
      <c r="N27" s="62"/>
      <c r="O27" s="62"/>
      <c r="P27" s="63"/>
      <c r="Q27" s="92"/>
      <c r="R27" s="92"/>
      <c r="S27" s="92"/>
      <c r="T27" s="92"/>
      <c r="U27" s="92"/>
      <c r="V27" s="92"/>
      <c r="W27" s="92"/>
      <c r="X27" s="92"/>
      <c r="Y27" s="92"/>
      <c r="Z27" s="92"/>
    </row>
    <row r="28" ht="9.95" customHeight="1" spans="1:26">
      <c r="A28" s="22" t="s">
        <v>68</v>
      </c>
      <c r="B28" s="22" t="s">
        <v>89</v>
      </c>
      <c r="C28" s="31"/>
      <c r="D28" s="31"/>
      <c r="E28" s="32"/>
      <c r="F28" s="23"/>
      <c r="G28" s="30"/>
      <c r="H28" s="30"/>
      <c r="I28" s="30"/>
      <c r="J28" s="77"/>
      <c r="K28" s="67"/>
      <c r="L28" s="67"/>
      <c r="M28" s="62"/>
      <c r="N28" s="62"/>
      <c r="O28" s="62"/>
      <c r="P28" s="63"/>
      <c r="Q28" s="92"/>
      <c r="R28" s="92"/>
      <c r="S28" s="92"/>
      <c r="T28" s="92"/>
      <c r="U28" s="92"/>
      <c r="V28" s="92"/>
      <c r="W28" s="92"/>
      <c r="X28" s="92"/>
      <c r="Y28" s="92"/>
      <c r="Z28" s="92"/>
    </row>
    <row r="29" ht="9.95" customHeight="1" spans="1:26">
      <c r="A29" s="21" t="s">
        <v>90</v>
      </c>
      <c r="B29" s="21" t="s">
        <v>91</v>
      </c>
      <c r="C29" s="13"/>
      <c r="D29" s="13"/>
      <c r="E29" s="19"/>
      <c r="F29" s="23"/>
      <c r="G29" s="24"/>
      <c r="H29" s="24"/>
      <c r="I29" s="24"/>
      <c r="J29" s="24"/>
      <c r="K29" s="67"/>
      <c r="L29" s="67"/>
      <c r="M29" s="62"/>
      <c r="N29" s="62"/>
      <c r="O29" s="62"/>
      <c r="P29" s="63"/>
      <c r="Q29" s="92"/>
      <c r="R29" s="92"/>
      <c r="S29" s="92"/>
      <c r="T29" s="92"/>
      <c r="U29" s="92"/>
      <c r="V29" s="92"/>
      <c r="W29" s="92"/>
      <c r="X29" s="92"/>
      <c r="Y29" s="92"/>
      <c r="Z29" s="92"/>
    </row>
    <row r="30" ht="9.95" customHeight="1" spans="1:26">
      <c r="A30" s="22" t="s">
        <v>38</v>
      </c>
      <c r="B30" s="22" t="s">
        <v>92</v>
      </c>
      <c r="C30" s="13"/>
      <c r="D30" s="13"/>
      <c r="E30" s="19"/>
      <c r="F30" s="23"/>
      <c r="G30" s="24"/>
      <c r="H30" s="24"/>
      <c r="I30" s="24"/>
      <c r="J30" s="24"/>
      <c r="K30" s="67"/>
      <c r="L30" s="67"/>
      <c r="M30" s="62"/>
      <c r="N30" s="62"/>
      <c r="O30" s="62"/>
      <c r="P30" s="63"/>
      <c r="Q30" s="92"/>
      <c r="R30" s="92"/>
      <c r="S30" s="92"/>
      <c r="T30" s="92"/>
      <c r="U30" s="92"/>
      <c r="V30" s="92"/>
      <c r="W30" s="92"/>
      <c r="X30" s="92"/>
      <c r="Y30" s="92"/>
      <c r="Z30" s="92"/>
    </row>
    <row r="31" ht="9.95" customHeight="1" spans="1:26">
      <c r="A31" s="22" t="s">
        <v>47</v>
      </c>
      <c r="B31" s="22" t="s">
        <v>91</v>
      </c>
      <c r="C31" s="13"/>
      <c r="D31" s="13"/>
      <c r="E31" s="47"/>
      <c r="F31" s="23"/>
      <c r="G31" s="26"/>
      <c r="H31" s="26"/>
      <c r="I31" s="26"/>
      <c r="J31" s="26"/>
      <c r="K31" s="67"/>
      <c r="L31" s="67"/>
      <c r="M31" s="62"/>
      <c r="N31" s="62"/>
      <c r="O31" s="62"/>
      <c r="P31" s="63"/>
      <c r="Q31" s="92"/>
      <c r="R31" s="92"/>
      <c r="S31" s="92"/>
      <c r="T31" s="92"/>
      <c r="U31" s="92"/>
      <c r="V31" s="92"/>
      <c r="W31" s="92"/>
      <c r="X31" s="92"/>
      <c r="Y31" s="92"/>
      <c r="Z31" s="92"/>
    </row>
    <row r="32" ht="9.95" customHeight="1" spans="1:26">
      <c r="A32" s="22" t="s">
        <v>56</v>
      </c>
      <c r="B32" s="22" t="s">
        <v>89</v>
      </c>
      <c r="C32" s="31"/>
      <c r="D32" s="31"/>
      <c r="E32" s="32"/>
      <c r="F32" s="20"/>
      <c r="G32" s="48"/>
      <c r="H32" s="48"/>
      <c r="I32" s="48"/>
      <c r="J32" s="48"/>
      <c r="K32" s="67"/>
      <c r="L32" s="67"/>
      <c r="M32" s="62"/>
      <c r="N32" s="62"/>
      <c r="O32" s="62"/>
      <c r="P32" s="63"/>
      <c r="Q32" s="92"/>
      <c r="R32" s="92"/>
      <c r="S32" s="92"/>
      <c r="T32" s="92"/>
      <c r="U32" s="92"/>
      <c r="V32" s="92"/>
      <c r="W32" s="92"/>
      <c r="X32" s="92"/>
      <c r="Y32" s="92"/>
      <c r="Z32" s="92"/>
    </row>
    <row r="33" s="4" customFormat="1" ht="9.95" customHeight="1" spans="1:26">
      <c r="A33" s="21" t="s">
        <v>93</v>
      </c>
      <c r="B33" s="21" t="s">
        <v>94</v>
      </c>
      <c r="C33" s="49"/>
      <c r="D33" s="49"/>
      <c r="E33" s="50"/>
      <c r="F33" s="20"/>
      <c r="G33" s="48"/>
      <c r="H33" s="48"/>
      <c r="I33" s="48"/>
      <c r="J33" s="48"/>
      <c r="K33" s="61"/>
      <c r="L33" s="61"/>
      <c r="M33" s="78"/>
      <c r="N33" s="78"/>
      <c r="O33" s="78"/>
      <c r="P33" s="79"/>
      <c r="Q33" s="97"/>
      <c r="R33" s="97"/>
      <c r="S33" s="97"/>
      <c r="T33" s="97"/>
      <c r="U33" s="97"/>
      <c r="V33" s="97"/>
      <c r="W33" s="97"/>
      <c r="X33" s="97"/>
      <c r="Y33" s="97"/>
      <c r="Z33" s="97"/>
    </row>
    <row r="34" ht="9.95" customHeight="1" spans="1:26">
      <c r="A34" s="22" t="s">
        <v>38</v>
      </c>
      <c r="B34" s="22" t="s">
        <v>95</v>
      </c>
      <c r="C34" s="31"/>
      <c r="D34" s="31"/>
      <c r="E34" s="32"/>
      <c r="F34" s="20"/>
      <c r="G34" s="48"/>
      <c r="H34" s="48"/>
      <c r="I34" s="48"/>
      <c r="J34" s="48"/>
      <c r="K34" s="67"/>
      <c r="L34" s="67"/>
      <c r="M34" s="62"/>
      <c r="N34" s="62"/>
      <c r="O34" s="62"/>
      <c r="P34" s="63"/>
      <c r="Q34" s="92"/>
      <c r="R34" s="92"/>
      <c r="S34" s="92"/>
      <c r="T34" s="92"/>
      <c r="U34" s="92"/>
      <c r="V34" s="92"/>
      <c r="W34" s="92"/>
      <c r="X34" s="92"/>
      <c r="Y34" s="92"/>
      <c r="Z34" s="92"/>
    </row>
    <row r="35" ht="9.95" customHeight="1" spans="1:26">
      <c r="A35" s="22" t="s">
        <v>47</v>
      </c>
      <c r="B35" s="22" t="s">
        <v>96</v>
      </c>
      <c r="C35" s="31"/>
      <c r="D35" s="31"/>
      <c r="E35" s="32"/>
      <c r="F35" s="20"/>
      <c r="G35" s="48"/>
      <c r="H35" s="48"/>
      <c r="I35" s="48"/>
      <c r="J35" s="48"/>
      <c r="K35" s="67"/>
      <c r="L35" s="67"/>
      <c r="M35" s="62"/>
      <c r="N35" s="62"/>
      <c r="O35" s="62"/>
      <c r="P35" s="63"/>
      <c r="Q35" s="92"/>
      <c r="R35" s="92"/>
      <c r="S35" s="92"/>
      <c r="T35" s="92"/>
      <c r="U35" s="92"/>
      <c r="V35" s="92"/>
      <c r="W35" s="92"/>
      <c r="X35" s="92"/>
      <c r="Y35" s="92"/>
      <c r="Z35" s="92"/>
    </row>
    <row r="36" ht="9.95" customHeight="1" spans="1:26">
      <c r="A36" s="22" t="s">
        <v>56</v>
      </c>
      <c r="B36" s="22" t="s">
        <v>97</v>
      </c>
      <c r="C36" s="31"/>
      <c r="D36" s="31"/>
      <c r="E36" s="32"/>
      <c r="F36" s="20"/>
      <c r="G36" s="48"/>
      <c r="H36" s="48"/>
      <c r="I36" s="48"/>
      <c r="J36" s="48"/>
      <c r="K36" s="67"/>
      <c r="L36" s="67"/>
      <c r="M36" s="62"/>
      <c r="N36" s="62"/>
      <c r="O36" s="62"/>
      <c r="P36" s="63"/>
      <c r="Q36" s="92"/>
      <c r="R36" s="92"/>
      <c r="S36" s="92"/>
      <c r="T36" s="92"/>
      <c r="U36" s="92"/>
      <c r="V36" s="92"/>
      <c r="W36" s="92"/>
      <c r="X36" s="92"/>
      <c r="Y36" s="92"/>
      <c r="Z36" s="92"/>
    </row>
    <row r="37" ht="9.95" customHeight="1" spans="1:26">
      <c r="A37" s="22" t="s">
        <v>58</v>
      </c>
      <c r="B37" s="22" t="s">
        <v>69</v>
      </c>
      <c r="C37" s="31"/>
      <c r="D37" s="31"/>
      <c r="E37" s="32"/>
      <c r="F37" s="20"/>
      <c r="G37" s="48"/>
      <c r="H37" s="48"/>
      <c r="I37" s="48"/>
      <c r="J37" s="48"/>
      <c r="K37" s="67"/>
      <c r="L37" s="67"/>
      <c r="M37" s="62"/>
      <c r="N37" s="62"/>
      <c r="O37" s="62"/>
      <c r="P37" s="63"/>
      <c r="Q37" s="92"/>
      <c r="R37" s="92"/>
      <c r="S37" s="92"/>
      <c r="T37" s="92"/>
      <c r="U37" s="92"/>
      <c r="V37" s="92"/>
      <c r="W37" s="92"/>
      <c r="X37" s="92"/>
      <c r="Y37" s="92"/>
      <c r="Z37" s="92"/>
    </row>
    <row r="38" ht="9.95" customHeight="1" spans="1:26">
      <c r="A38" s="21" t="s">
        <v>98</v>
      </c>
      <c r="B38" s="21" t="s">
        <v>99</v>
      </c>
      <c r="C38" s="13"/>
      <c r="D38" s="13"/>
      <c r="E38" s="19"/>
      <c r="F38" s="20"/>
      <c r="G38" s="45"/>
      <c r="H38" s="45"/>
      <c r="I38" s="45"/>
      <c r="J38" s="45"/>
      <c r="K38" s="64"/>
      <c r="L38" s="64"/>
      <c r="M38" s="62"/>
      <c r="N38" s="62"/>
      <c r="O38" s="62"/>
      <c r="P38" s="63"/>
      <c r="Q38" s="92"/>
      <c r="R38" s="92"/>
      <c r="S38" s="92"/>
      <c r="T38" s="92"/>
      <c r="U38" s="92"/>
      <c r="V38" s="92"/>
      <c r="W38" s="92"/>
      <c r="X38" s="92"/>
      <c r="Y38" s="92"/>
      <c r="Z38" s="92"/>
    </row>
    <row r="39" ht="9.95" customHeight="1" spans="1:26">
      <c r="A39" s="22" t="s">
        <v>38</v>
      </c>
      <c r="B39" s="22" t="s">
        <v>100</v>
      </c>
      <c r="C39" s="13"/>
      <c r="D39" s="13"/>
      <c r="E39" s="19"/>
      <c r="F39" s="23"/>
      <c r="G39" s="24"/>
      <c r="H39" s="24"/>
      <c r="I39" s="24"/>
      <c r="J39" s="24"/>
      <c r="K39" s="64"/>
      <c r="L39" s="64"/>
      <c r="M39" s="62"/>
      <c r="N39" s="62"/>
      <c r="O39" s="62"/>
      <c r="P39" s="63"/>
      <c r="Q39" s="92"/>
      <c r="R39" s="92"/>
      <c r="S39" s="92"/>
      <c r="T39" s="92"/>
      <c r="U39" s="92"/>
      <c r="V39" s="92"/>
      <c r="W39" s="92"/>
      <c r="X39" s="92"/>
      <c r="Y39" s="92"/>
      <c r="Z39" s="92"/>
    </row>
    <row r="40" ht="9.95" customHeight="1" spans="1:26">
      <c r="A40" s="22" t="s">
        <v>47</v>
      </c>
      <c r="B40" s="22" t="s">
        <v>101</v>
      </c>
      <c r="C40" s="13"/>
      <c r="D40" s="13"/>
      <c r="E40" s="19"/>
      <c r="F40" s="23"/>
      <c r="G40" s="24"/>
      <c r="H40" s="24"/>
      <c r="I40" s="24"/>
      <c r="J40" s="24"/>
      <c r="K40" s="64"/>
      <c r="L40" s="64"/>
      <c r="M40" s="62"/>
      <c r="N40" s="62"/>
      <c r="O40" s="62"/>
      <c r="P40" s="63"/>
      <c r="Q40" s="92"/>
      <c r="R40" s="92"/>
      <c r="S40" s="92"/>
      <c r="T40" s="92"/>
      <c r="U40" s="92"/>
      <c r="V40" s="92"/>
      <c r="W40" s="92"/>
      <c r="X40" s="92"/>
      <c r="Y40" s="92"/>
      <c r="Z40" s="92"/>
    </row>
    <row r="41" ht="9.95" customHeight="1" spans="1:26">
      <c r="A41" s="22" t="s">
        <v>56</v>
      </c>
      <c r="B41" s="22" t="s">
        <v>89</v>
      </c>
      <c r="C41" s="31"/>
      <c r="D41" s="31"/>
      <c r="E41" s="32"/>
      <c r="F41" s="23"/>
      <c r="G41" s="26"/>
      <c r="H41" s="26"/>
      <c r="I41" s="26"/>
      <c r="J41" s="26"/>
      <c r="K41" s="64"/>
      <c r="L41" s="64"/>
      <c r="M41" s="62"/>
      <c r="N41" s="62"/>
      <c r="O41" s="62"/>
      <c r="P41" s="63"/>
      <c r="Q41" s="92"/>
      <c r="R41" s="92"/>
      <c r="S41" s="92"/>
      <c r="T41" s="92"/>
      <c r="U41" s="92"/>
      <c r="V41" s="92"/>
      <c r="W41" s="92"/>
      <c r="X41" s="92"/>
      <c r="Y41" s="92"/>
      <c r="Z41" s="92"/>
    </row>
    <row r="43" ht="26.25" customHeight="1" spans="5:5">
      <c r="E43" t="s">
        <v>118</v>
      </c>
    </row>
    <row r="44" ht="26.25" customHeight="1"/>
    <row r="45" ht="26.25" customHeight="1"/>
    <row r="46" ht="24" customHeight="1"/>
    <row r="47" ht="26.25" customHeight="1"/>
    <row r="48" ht="26.25" customHeight="1"/>
    <row r="49" ht="24" customHeight="1"/>
    <row r="50" ht="26.25" customHeight="1"/>
    <row r="51" ht="23.25" customHeight="1"/>
    <row r="52" ht="21.75" customHeight="1"/>
    <row r="53" ht="27" customHeight="1"/>
    <row r="54" ht="18.75" customHeight="1"/>
  </sheetData>
  <mergeCells count="48">
    <mergeCell ref="A1:P1"/>
    <mergeCell ref="A2:E2"/>
    <mergeCell ref="H2:J2"/>
    <mergeCell ref="K2:P2"/>
    <mergeCell ref="G3:J3"/>
    <mergeCell ref="A5:B5"/>
    <mergeCell ref="Q18:V18"/>
    <mergeCell ref="Q19:R19"/>
    <mergeCell ref="S19:T19"/>
    <mergeCell ref="U19:V19"/>
    <mergeCell ref="A3:A4"/>
    <mergeCell ref="B3:B4"/>
    <mergeCell ref="C3:C4"/>
    <mergeCell ref="D3:D4"/>
    <mergeCell ref="E3:E4"/>
    <mergeCell ref="F3:F4"/>
    <mergeCell ref="K3:K4"/>
    <mergeCell ref="L3:L4"/>
    <mergeCell ref="M3:M4"/>
    <mergeCell ref="N3:N4"/>
    <mergeCell ref="O3:O4"/>
    <mergeCell ref="P3:P4"/>
    <mergeCell ref="Q5:Q8"/>
    <mergeCell ref="Q10:Q13"/>
    <mergeCell ref="R5:R8"/>
    <mergeCell ref="R10:R13"/>
    <mergeCell ref="S5:S8"/>
    <mergeCell ref="S10:S13"/>
    <mergeCell ref="T5:T8"/>
    <mergeCell ref="T10:T13"/>
    <mergeCell ref="U5:U8"/>
    <mergeCell ref="U10:U13"/>
    <mergeCell ref="V5:V8"/>
    <mergeCell ref="V10:V13"/>
    <mergeCell ref="W5:W8"/>
    <mergeCell ref="W10:W13"/>
    <mergeCell ref="W18:W20"/>
    <mergeCell ref="X5:X8"/>
    <mergeCell ref="X10:X13"/>
    <mergeCell ref="X18:X20"/>
    <mergeCell ref="Y5:Y8"/>
    <mergeCell ref="Y10:Y13"/>
    <mergeCell ref="Z5:Z8"/>
    <mergeCell ref="AA5:AA8"/>
    <mergeCell ref="AB5:AB8"/>
    <mergeCell ref="AC5:AC8"/>
    <mergeCell ref="AD5:AD8"/>
    <mergeCell ref="AE5:AE8"/>
  </mergeCells>
  <printOptions horizontalCentered="1" verticalCentered="1"/>
  <pageMargins left="0.349305555555556" right="0.15625" top="0.238888888888889" bottom="0.238888888888889" header="0.2" footer="0.2"/>
  <pageSetup paperSize="9" orientation="landscape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autoPageBreaks="0"/>
  </sheetPr>
  <dimension ref="A1:AE54"/>
  <sheetViews>
    <sheetView showZeros="0" workbookViewId="0">
      <selection activeCell="F5" sqref="F5:J5"/>
    </sheetView>
  </sheetViews>
  <sheetFormatPr defaultColWidth="9" defaultRowHeight="15.6"/>
  <cols>
    <col min="1" max="1" width="4.625" customWidth="1"/>
    <col min="2" max="2" width="12.625" customWidth="1"/>
    <col min="3" max="3" width="5.25" customWidth="1"/>
    <col min="4" max="4" width="5.41666666666667" customWidth="1"/>
    <col min="5" max="5" width="33.6" customWidth="1"/>
    <col min="6" max="6" width="8.25" customWidth="1"/>
    <col min="7" max="7" width="6.375" customWidth="1"/>
    <col min="8" max="8" width="6.75" customWidth="1"/>
    <col min="9" max="9" width="5.9" customWidth="1"/>
    <col min="10" max="10" width="6.7" customWidth="1"/>
    <col min="11" max="12" width="5.625" style="5" customWidth="1"/>
    <col min="13" max="16" width="5.625" customWidth="1"/>
    <col min="17" max="17" width="6.125" style="6" customWidth="1"/>
    <col min="18" max="18" width="11.2" style="6" customWidth="1"/>
    <col min="19" max="19" width="6.125" style="6" customWidth="1"/>
    <col min="20" max="20" width="11.2" style="6" customWidth="1"/>
    <col min="21" max="21" width="6.125" style="6" customWidth="1"/>
    <col min="22" max="22" width="11.2" style="6" customWidth="1"/>
    <col min="23" max="26" width="6.125" style="6" customWidth="1"/>
    <col min="27" max="30" width="6.125" customWidth="1"/>
    <col min="31" max="31" width="4.25" customWidth="1"/>
  </cols>
  <sheetData>
    <row r="1" ht="20.1" customHeight="1" spans="1:26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51"/>
      <c r="L1" s="51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12" customHeight="1" spans="1:16">
      <c r="A2" s="8" t="s">
        <v>119</v>
      </c>
      <c r="B2" s="8"/>
      <c r="C2" s="8"/>
      <c r="D2" s="8"/>
      <c r="E2" s="8"/>
      <c r="F2" s="9"/>
      <c r="G2" s="9"/>
      <c r="H2" s="10"/>
      <c r="I2" s="10"/>
      <c r="J2" s="10"/>
      <c r="K2" s="52" t="s">
        <v>2</v>
      </c>
      <c r="L2" s="52"/>
      <c r="M2" s="53"/>
      <c r="N2" s="53"/>
      <c r="O2" s="53"/>
      <c r="P2" s="53"/>
    </row>
    <row r="3" ht="18" customHeight="1" spans="1:26">
      <c r="A3" s="11" t="s">
        <v>3</v>
      </c>
      <c r="B3" s="11" t="s">
        <v>4</v>
      </c>
      <c r="C3" s="12" t="s">
        <v>5</v>
      </c>
      <c r="D3" s="12" t="s">
        <v>6</v>
      </c>
      <c r="E3" s="12" t="s">
        <v>7</v>
      </c>
      <c r="F3" s="13" t="s">
        <v>8</v>
      </c>
      <c r="G3" s="14" t="s">
        <v>9</v>
      </c>
      <c r="H3" s="15"/>
      <c r="I3" s="15"/>
      <c r="J3" s="54"/>
      <c r="K3" s="55" t="s">
        <v>10</v>
      </c>
      <c r="L3" s="55" t="s">
        <v>11</v>
      </c>
      <c r="M3" s="56" t="s">
        <v>12</v>
      </c>
      <c r="N3" s="16" t="s">
        <v>13</v>
      </c>
      <c r="O3" s="16" t="s">
        <v>14</v>
      </c>
      <c r="P3" s="16" t="s">
        <v>15</v>
      </c>
      <c r="Q3" s="80"/>
      <c r="R3" s="80"/>
      <c r="S3" s="80"/>
      <c r="T3" s="80"/>
      <c r="U3" s="80"/>
      <c r="V3" s="80"/>
      <c r="W3" s="80"/>
      <c r="X3" s="80"/>
      <c r="Y3" s="80"/>
      <c r="Z3" s="80"/>
    </row>
    <row r="4" ht="36" customHeight="1" spans="1:26">
      <c r="A4" s="11"/>
      <c r="B4" s="11"/>
      <c r="C4" s="12"/>
      <c r="D4" s="12"/>
      <c r="E4" s="12"/>
      <c r="F4" s="13"/>
      <c r="G4" s="13" t="s">
        <v>16</v>
      </c>
      <c r="H4" s="16" t="s">
        <v>17</v>
      </c>
      <c r="I4" s="57" t="s">
        <v>18</v>
      </c>
      <c r="J4" s="57" t="s">
        <v>19</v>
      </c>
      <c r="K4" s="55"/>
      <c r="L4" s="55"/>
      <c r="M4" s="58"/>
      <c r="N4" s="16"/>
      <c r="O4" s="16"/>
      <c r="P4" s="16"/>
      <c r="Q4" s="80"/>
      <c r="R4" s="80"/>
      <c r="S4" s="80"/>
      <c r="T4" s="80"/>
      <c r="U4" s="80"/>
      <c r="V4" s="80"/>
      <c r="W4" s="80"/>
      <c r="X4" s="80"/>
      <c r="Y4" s="80"/>
      <c r="Z4" s="80"/>
    </row>
    <row r="5" ht="9.95" customHeight="1" spans="1:31">
      <c r="A5" s="17" t="s">
        <v>20</v>
      </c>
      <c r="B5" s="18"/>
      <c r="C5" s="19"/>
      <c r="D5" s="19"/>
      <c r="E5" s="19"/>
      <c r="F5" s="20">
        <f>SUM(F6,F19,F23,F29,F33,F38)</f>
        <v>30.18</v>
      </c>
      <c r="G5" s="45"/>
      <c r="H5" s="112">
        <v>30</v>
      </c>
      <c r="I5" s="113"/>
      <c r="J5" s="112">
        <f>J9</f>
        <v>0.18</v>
      </c>
      <c r="K5" s="59">
        <v>27</v>
      </c>
      <c r="L5" s="59">
        <v>119</v>
      </c>
      <c r="M5" s="60"/>
      <c r="N5" s="60"/>
      <c r="O5" s="60"/>
      <c r="P5" s="60"/>
      <c r="Q5" s="81" t="s">
        <v>21</v>
      </c>
      <c r="R5" s="82" t="s">
        <v>22</v>
      </c>
      <c r="S5" s="82" t="s">
        <v>23</v>
      </c>
      <c r="T5" s="83" t="s">
        <v>24</v>
      </c>
      <c r="U5" s="83" t="s">
        <v>25</v>
      </c>
      <c r="V5" s="83" t="s">
        <v>26</v>
      </c>
      <c r="W5" s="83" t="s">
        <v>27</v>
      </c>
      <c r="X5" s="83" t="s">
        <v>28</v>
      </c>
      <c r="Y5" s="83" t="s">
        <v>29</v>
      </c>
      <c r="Z5" s="83" t="s">
        <v>30</v>
      </c>
      <c r="AA5" s="98" t="s">
        <v>31</v>
      </c>
      <c r="AB5" s="98" t="s">
        <v>32</v>
      </c>
      <c r="AC5" s="98" t="s">
        <v>33</v>
      </c>
      <c r="AD5" s="98" t="s">
        <v>34</v>
      </c>
      <c r="AE5" s="99" t="s">
        <v>35</v>
      </c>
    </row>
    <row r="6" ht="9.95" customHeight="1" spans="1:31">
      <c r="A6" s="21" t="s">
        <v>36</v>
      </c>
      <c r="B6" s="21" t="s">
        <v>37</v>
      </c>
      <c r="C6" s="13"/>
      <c r="D6" s="13"/>
      <c r="E6" s="19"/>
      <c r="F6" s="20">
        <f>SUM(F7,F10:F12,F18)</f>
        <v>30.18</v>
      </c>
      <c r="G6" s="101"/>
      <c r="H6" s="101">
        <v>30</v>
      </c>
      <c r="I6" s="101"/>
      <c r="J6" s="101">
        <f>J9</f>
        <v>0.18</v>
      </c>
      <c r="K6" s="61">
        <f>K5</f>
        <v>27</v>
      </c>
      <c r="L6" s="61">
        <f>L5</f>
        <v>119</v>
      </c>
      <c r="M6" s="62"/>
      <c r="N6" s="62"/>
      <c r="O6" s="62"/>
      <c r="P6" s="63"/>
      <c r="Q6" s="84"/>
      <c r="R6" s="82"/>
      <c r="S6" s="82"/>
      <c r="T6" s="83"/>
      <c r="U6" s="83"/>
      <c r="V6" s="83"/>
      <c r="W6" s="83"/>
      <c r="X6" s="83"/>
      <c r="Y6" s="83"/>
      <c r="Z6" s="83"/>
      <c r="AA6" s="98"/>
      <c r="AB6" s="98"/>
      <c r="AC6" s="98"/>
      <c r="AD6" s="98"/>
      <c r="AE6" s="99"/>
    </row>
    <row r="7" ht="9.95" customHeight="1" spans="1:31">
      <c r="A7" s="22" t="s">
        <v>38</v>
      </c>
      <c r="B7" s="22" t="s">
        <v>39</v>
      </c>
      <c r="C7" s="13"/>
      <c r="D7" s="13"/>
      <c r="E7" s="19"/>
      <c r="F7" s="23">
        <f>SUM(F8:F9)</f>
        <v>30.18</v>
      </c>
      <c r="G7" s="24"/>
      <c r="H7" s="24">
        <v>30</v>
      </c>
      <c r="I7" s="24"/>
      <c r="J7" s="24">
        <f>J9</f>
        <v>0.18</v>
      </c>
      <c r="K7" s="64">
        <f>K5</f>
        <v>27</v>
      </c>
      <c r="L7" s="64">
        <f>L5</f>
        <v>119</v>
      </c>
      <c r="M7" s="65"/>
      <c r="N7" s="65"/>
      <c r="O7" s="65"/>
      <c r="P7" s="65"/>
      <c r="Q7" s="84"/>
      <c r="R7" s="82"/>
      <c r="S7" s="82"/>
      <c r="T7" s="83"/>
      <c r="U7" s="83"/>
      <c r="V7" s="83"/>
      <c r="W7" s="83"/>
      <c r="X7" s="83"/>
      <c r="Y7" s="83"/>
      <c r="Z7" s="83"/>
      <c r="AA7" s="98"/>
      <c r="AB7" s="98"/>
      <c r="AC7" s="98"/>
      <c r="AD7" s="98"/>
      <c r="AE7" s="99"/>
    </row>
    <row r="8" ht="9.95" customHeight="1" spans="1:31">
      <c r="A8" s="22" t="s">
        <v>40</v>
      </c>
      <c r="B8" s="22" t="s">
        <v>41</v>
      </c>
      <c r="C8" s="13"/>
      <c r="D8" s="13"/>
      <c r="E8" s="19"/>
      <c r="F8" s="23"/>
      <c r="G8" s="24"/>
      <c r="H8" s="24"/>
      <c r="I8" s="24"/>
      <c r="J8" s="24"/>
      <c r="K8" s="64"/>
      <c r="L8" s="64"/>
      <c r="M8" s="65"/>
      <c r="N8" s="65"/>
      <c r="O8" s="65"/>
      <c r="P8" s="65"/>
      <c r="Q8" s="85"/>
      <c r="R8" s="82"/>
      <c r="S8" s="82"/>
      <c r="T8" s="83"/>
      <c r="U8" s="83"/>
      <c r="V8" s="83"/>
      <c r="W8" s="83"/>
      <c r="X8" s="83"/>
      <c r="Y8" s="83"/>
      <c r="Z8" s="83"/>
      <c r="AA8" s="98"/>
      <c r="AB8" s="98"/>
      <c r="AC8" s="98"/>
      <c r="AD8" s="98"/>
      <c r="AE8" s="99"/>
    </row>
    <row r="9" ht="84" customHeight="1" spans="1:31">
      <c r="A9" s="22" t="s">
        <v>42</v>
      </c>
      <c r="B9" s="22" t="s">
        <v>43</v>
      </c>
      <c r="C9" s="13" t="s">
        <v>44</v>
      </c>
      <c r="D9" s="13" t="s">
        <v>120</v>
      </c>
      <c r="E9" s="19" t="s">
        <v>121</v>
      </c>
      <c r="F9" s="23">
        <f>Q9</f>
        <v>30.18</v>
      </c>
      <c r="G9" s="24"/>
      <c r="H9" s="24">
        <f>H7-H14</f>
        <v>30</v>
      </c>
      <c r="I9" s="24"/>
      <c r="J9" s="24">
        <f>F9-G9-H9-I9</f>
        <v>0.18</v>
      </c>
      <c r="K9" s="64">
        <f>K5</f>
        <v>27</v>
      </c>
      <c r="L9" s="64">
        <f>L5</f>
        <v>119</v>
      </c>
      <c r="M9" s="65"/>
      <c r="N9" s="65"/>
      <c r="O9" s="65"/>
      <c r="P9" s="65"/>
      <c r="Q9" s="86">
        <f>ROUND((R9*0.052+Q14*0.028+R14*0.06),2)</f>
        <v>30.18</v>
      </c>
      <c r="R9" s="86">
        <f>ROUND((T9*4*0.2+U9*3.5*0.2+V9*3*0.2+W9*2.5*0.2+X9*2*0.2+Y9*1.5*0.15+Z9*1*0.15+AA9*AB9*0.2+AC9*AD9*0.2+AE9*1.2*0.15),2)</f>
        <v>469.57</v>
      </c>
      <c r="S9" s="87">
        <f>SUM(T9:AA9,AC9,AE9)</f>
        <v>1698</v>
      </c>
      <c r="T9" s="88"/>
      <c r="U9" s="88"/>
      <c r="V9" s="88"/>
      <c r="W9" s="89">
        <v>130</v>
      </c>
      <c r="X9" s="89">
        <v>52</v>
      </c>
      <c r="Y9" s="89">
        <v>870</v>
      </c>
      <c r="Z9" s="89">
        <v>36</v>
      </c>
      <c r="AA9" s="100">
        <v>16</v>
      </c>
      <c r="AB9" s="100">
        <v>11</v>
      </c>
      <c r="AC9" s="100">
        <v>25</v>
      </c>
      <c r="AD9" s="100">
        <v>9</v>
      </c>
      <c r="AE9">
        <v>569</v>
      </c>
    </row>
    <row r="10" ht="9.95" customHeight="1" spans="1:26">
      <c r="A10" s="22" t="s">
        <v>47</v>
      </c>
      <c r="B10" s="22" t="s">
        <v>48</v>
      </c>
      <c r="C10" s="13"/>
      <c r="D10" s="13"/>
      <c r="E10" s="25"/>
      <c r="F10" s="23"/>
      <c r="G10" s="26"/>
      <c r="H10" s="27"/>
      <c r="I10" s="66"/>
      <c r="J10" s="66"/>
      <c r="K10" s="67"/>
      <c r="L10" s="67"/>
      <c r="M10" s="62"/>
      <c r="N10" s="62"/>
      <c r="O10" s="62"/>
      <c r="P10" s="63"/>
      <c r="Q10" s="83" t="s">
        <v>49</v>
      </c>
      <c r="R10" s="82" t="s">
        <v>50</v>
      </c>
      <c r="S10" s="90" t="s">
        <v>51</v>
      </c>
      <c r="T10" s="91" t="s">
        <v>52</v>
      </c>
      <c r="U10" s="91" t="s">
        <v>53</v>
      </c>
      <c r="V10" s="91" t="s">
        <v>54</v>
      </c>
      <c r="W10" s="91" t="s">
        <v>55</v>
      </c>
      <c r="X10" s="88"/>
      <c r="Y10" s="88"/>
      <c r="Z10" s="92"/>
    </row>
    <row r="11" ht="9.95" customHeight="1" spans="1:26">
      <c r="A11" s="22" t="s">
        <v>56</v>
      </c>
      <c r="B11" s="22" t="s">
        <v>57</v>
      </c>
      <c r="C11" s="28"/>
      <c r="D11" s="28"/>
      <c r="E11" s="29"/>
      <c r="F11" s="23"/>
      <c r="G11" s="26"/>
      <c r="H11" s="26"/>
      <c r="I11" s="26"/>
      <c r="J11" s="26"/>
      <c r="K11" s="67"/>
      <c r="L11" s="67"/>
      <c r="M11" s="62"/>
      <c r="N11" s="62"/>
      <c r="O11" s="62"/>
      <c r="P11" s="63"/>
      <c r="Q11" s="83"/>
      <c r="R11" s="82"/>
      <c r="S11" s="90"/>
      <c r="T11" s="91"/>
      <c r="U11" s="91"/>
      <c r="V11" s="91"/>
      <c r="W11" s="91"/>
      <c r="X11" s="88"/>
      <c r="Y11" s="88"/>
      <c r="Z11" s="92"/>
    </row>
    <row r="12" ht="9.95" customHeight="1" spans="1:26">
      <c r="A12" s="22" t="s">
        <v>58</v>
      </c>
      <c r="B12" s="22" t="s">
        <v>59</v>
      </c>
      <c r="C12" s="28"/>
      <c r="D12" s="28"/>
      <c r="E12" s="25"/>
      <c r="F12" s="23"/>
      <c r="G12" s="30"/>
      <c r="H12" s="30"/>
      <c r="I12" s="30"/>
      <c r="J12" s="30"/>
      <c r="K12" s="67"/>
      <c r="L12" s="67"/>
      <c r="M12" s="62"/>
      <c r="N12" s="62"/>
      <c r="O12" s="62"/>
      <c r="P12" s="63"/>
      <c r="Q12" s="83"/>
      <c r="R12" s="82"/>
      <c r="S12" s="90"/>
      <c r="T12" s="91"/>
      <c r="U12" s="91"/>
      <c r="V12" s="91"/>
      <c r="W12" s="91"/>
      <c r="X12" s="88"/>
      <c r="Y12" s="88"/>
      <c r="Z12" s="92"/>
    </row>
    <row r="13" ht="9.95" customHeight="1" spans="1:26">
      <c r="A13" s="22" t="s">
        <v>40</v>
      </c>
      <c r="B13" s="22" t="s">
        <v>60</v>
      </c>
      <c r="C13" s="13"/>
      <c r="D13" s="13"/>
      <c r="E13" s="25"/>
      <c r="F13" s="23"/>
      <c r="G13" s="26"/>
      <c r="H13" s="30"/>
      <c r="I13" s="26"/>
      <c r="J13" s="66"/>
      <c r="K13" s="67"/>
      <c r="L13" s="67"/>
      <c r="M13" s="62"/>
      <c r="N13" s="62"/>
      <c r="O13" s="62"/>
      <c r="P13" s="63"/>
      <c r="Q13" s="83"/>
      <c r="R13" s="82"/>
      <c r="S13" s="90"/>
      <c r="T13" s="91"/>
      <c r="U13" s="91"/>
      <c r="V13" s="91"/>
      <c r="W13" s="91"/>
      <c r="X13" s="88"/>
      <c r="Y13" s="88"/>
      <c r="Z13" s="92"/>
    </row>
    <row r="14" ht="9.95" customHeight="1" spans="1:26">
      <c r="A14" s="22" t="s">
        <v>42</v>
      </c>
      <c r="B14" s="22" t="s">
        <v>61</v>
      </c>
      <c r="C14" s="13"/>
      <c r="D14" s="13"/>
      <c r="E14" s="25"/>
      <c r="F14" s="23"/>
      <c r="G14" s="30"/>
      <c r="H14" s="26"/>
      <c r="I14" s="26"/>
      <c r="J14" s="26"/>
      <c r="K14" s="67"/>
      <c r="L14" s="67"/>
      <c r="M14" s="62"/>
      <c r="N14" s="62"/>
      <c r="O14" s="62"/>
      <c r="P14" s="63"/>
      <c r="Q14" s="86"/>
      <c r="R14" s="86">
        <f>ROUND((S14*T14*V14*2)+(S14*(U14+V14*2)*W14),2)</f>
        <v>96</v>
      </c>
      <c r="S14" s="88">
        <v>300</v>
      </c>
      <c r="T14" s="86">
        <v>0.4</v>
      </c>
      <c r="U14" s="86">
        <v>0.4</v>
      </c>
      <c r="V14" s="86">
        <v>0.2</v>
      </c>
      <c r="W14" s="86">
        <v>0.2</v>
      </c>
      <c r="X14" s="92"/>
      <c r="Y14" s="92"/>
      <c r="Z14" s="92"/>
    </row>
    <row r="15" ht="9.95" customHeight="1" spans="1:26">
      <c r="A15" s="22" t="s">
        <v>62</v>
      </c>
      <c r="B15" s="22" t="s">
        <v>63</v>
      </c>
      <c r="C15" s="28"/>
      <c r="D15" s="28"/>
      <c r="E15" s="25"/>
      <c r="F15" s="23"/>
      <c r="G15" s="30"/>
      <c r="H15" s="30"/>
      <c r="I15" s="30"/>
      <c r="J15" s="30"/>
      <c r="K15" s="67"/>
      <c r="L15" s="67"/>
      <c r="M15" s="62"/>
      <c r="N15" s="62"/>
      <c r="O15" s="62"/>
      <c r="P15" s="63"/>
      <c r="Q15" s="92"/>
      <c r="R15" s="92"/>
      <c r="S15" s="92"/>
      <c r="T15" s="92"/>
      <c r="U15" s="92"/>
      <c r="V15" s="92"/>
      <c r="W15" s="92"/>
      <c r="X15" s="92"/>
      <c r="Y15" s="92"/>
      <c r="Z15" s="92"/>
    </row>
    <row r="16" ht="9.95" customHeight="1" spans="1:26">
      <c r="A16" s="22" t="s">
        <v>64</v>
      </c>
      <c r="B16" s="22" t="s">
        <v>65</v>
      </c>
      <c r="C16" s="13"/>
      <c r="D16" s="13"/>
      <c r="E16" s="25"/>
      <c r="F16" s="23"/>
      <c r="G16" s="26"/>
      <c r="H16" s="26"/>
      <c r="I16" s="26"/>
      <c r="J16" s="26"/>
      <c r="K16" s="67"/>
      <c r="L16" s="67"/>
      <c r="M16" s="62"/>
      <c r="N16" s="62"/>
      <c r="O16" s="62"/>
      <c r="P16" s="63"/>
      <c r="Q16" s="92"/>
      <c r="R16" s="92"/>
      <c r="S16" s="92"/>
      <c r="T16" s="92"/>
      <c r="U16" s="92"/>
      <c r="V16" s="92"/>
      <c r="W16" s="92"/>
      <c r="X16" s="92"/>
      <c r="Y16" s="92"/>
      <c r="Z16" s="92"/>
    </row>
    <row r="17" ht="9.95" customHeight="1" spans="1:26">
      <c r="A17" s="22" t="s">
        <v>66</v>
      </c>
      <c r="B17" s="22" t="s">
        <v>67</v>
      </c>
      <c r="C17" s="31"/>
      <c r="D17" s="31"/>
      <c r="E17" s="32"/>
      <c r="F17" s="23"/>
      <c r="G17" s="26"/>
      <c r="H17" s="26"/>
      <c r="I17" s="26"/>
      <c r="J17" s="26"/>
      <c r="K17" s="67"/>
      <c r="L17" s="67"/>
      <c r="M17" s="62"/>
      <c r="N17" s="62"/>
      <c r="O17" s="62"/>
      <c r="P17" s="63"/>
      <c r="Q17" s="92"/>
      <c r="R17" s="92"/>
      <c r="S17" s="92"/>
      <c r="T17" s="92"/>
      <c r="U17" s="92"/>
      <c r="V17" s="92"/>
      <c r="W17" s="92"/>
      <c r="X17" s="92"/>
      <c r="Y17" s="92"/>
      <c r="Z17" s="92"/>
    </row>
    <row r="18" ht="9.95" customHeight="1" spans="1:26">
      <c r="A18" s="22" t="s">
        <v>68</v>
      </c>
      <c r="B18" s="22" t="s">
        <v>69</v>
      </c>
      <c r="C18" s="31"/>
      <c r="D18" s="31"/>
      <c r="E18" s="32"/>
      <c r="F18" s="23"/>
      <c r="G18" s="26"/>
      <c r="H18" s="26"/>
      <c r="I18" s="26"/>
      <c r="J18" s="26"/>
      <c r="K18" s="67"/>
      <c r="L18" s="67"/>
      <c r="M18" s="62"/>
      <c r="N18" s="62"/>
      <c r="O18" s="62"/>
      <c r="P18" s="63"/>
      <c r="Q18" s="93" t="s">
        <v>70</v>
      </c>
      <c r="R18" s="93"/>
      <c r="S18" s="93"/>
      <c r="T18" s="93"/>
      <c r="U18" s="93"/>
      <c r="V18" s="93"/>
      <c r="W18" s="88" t="s">
        <v>71</v>
      </c>
      <c r="X18" s="88" t="s">
        <v>72</v>
      </c>
      <c r="Y18" s="92"/>
      <c r="Z18" s="92"/>
    </row>
    <row r="19" s="1" customFormat="1" ht="9.95" customHeight="1" spans="1:26">
      <c r="A19" s="33" t="s">
        <v>73</v>
      </c>
      <c r="B19" s="33" t="s">
        <v>74</v>
      </c>
      <c r="C19" s="34"/>
      <c r="D19" s="34"/>
      <c r="E19" s="35"/>
      <c r="F19" s="36"/>
      <c r="G19" s="36"/>
      <c r="H19" s="36"/>
      <c r="I19" s="36"/>
      <c r="J19" s="36"/>
      <c r="K19" s="68"/>
      <c r="L19" s="68"/>
      <c r="M19" s="69"/>
      <c r="N19" s="69"/>
      <c r="O19" s="69"/>
      <c r="P19" s="70"/>
      <c r="Q19" s="93" t="s">
        <v>75</v>
      </c>
      <c r="R19" s="93"/>
      <c r="S19" s="93" t="s">
        <v>76</v>
      </c>
      <c r="T19" s="93"/>
      <c r="U19" s="93" t="s">
        <v>77</v>
      </c>
      <c r="V19" s="93"/>
      <c r="W19" s="88"/>
      <c r="X19" s="88"/>
      <c r="Y19" s="97"/>
      <c r="Z19" s="97"/>
    </row>
    <row r="20" s="2" customFormat="1" ht="9.95" customHeight="1" spans="1:26">
      <c r="A20" s="37" t="s">
        <v>38</v>
      </c>
      <c r="B20" s="37" t="s">
        <v>78</v>
      </c>
      <c r="C20" s="38"/>
      <c r="D20" s="39"/>
      <c r="E20" s="40"/>
      <c r="F20" s="41"/>
      <c r="G20" s="26"/>
      <c r="H20" s="26"/>
      <c r="I20" s="26"/>
      <c r="J20" s="26"/>
      <c r="K20" s="71"/>
      <c r="L20" s="71"/>
      <c r="M20" s="69"/>
      <c r="N20" s="69"/>
      <c r="O20" s="69"/>
      <c r="P20" s="70"/>
      <c r="Q20" s="94" t="s">
        <v>79</v>
      </c>
      <c r="R20" s="94" t="s">
        <v>80</v>
      </c>
      <c r="S20" s="94" t="s">
        <v>79</v>
      </c>
      <c r="T20" s="94" t="s">
        <v>80</v>
      </c>
      <c r="U20" s="94" t="s">
        <v>79</v>
      </c>
      <c r="V20" s="94" t="s">
        <v>80</v>
      </c>
      <c r="W20" s="88"/>
      <c r="X20" s="88"/>
      <c r="Y20" s="97"/>
      <c r="Z20" s="97"/>
    </row>
    <row r="21" s="3" customFormat="1" ht="9.95" customHeight="1" spans="1:26">
      <c r="A21" s="42" t="s">
        <v>47</v>
      </c>
      <c r="B21" s="43" t="s">
        <v>81</v>
      </c>
      <c r="C21" s="38"/>
      <c r="D21" s="38"/>
      <c r="E21" s="40"/>
      <c r="F21" s="41"/>
      <c r="G21" s="26"/>
      <c r="H21" s="26"/>
      <c r="I21" s="26"/>
      <c r="J21" s="26"/>
      <c r="K21" s="71"/>
      <c r="L21" s="71"/>
      <c r="M21" s="72"/>
      <c r="N21" s="72"/>
      <c r="O21" s="72"/>
      <c r="P21" s="73"/>
      <c r="Q21" s="95">
        <v>1</v>
      </c>
      <c r="R21" s="95">
        <v>0</v>
      </c>
      <c r="S21" s="95">
        <v>0</v>
      </c>
      <c r="T21" s="95">
        <v>0</v>
      </c>
      <c r="U21" s="95">
        <v>0</v>
      </c>
      <c r="V21" s="95">
        <v>0</v>
      </c>
      <c r="W21" s="96">
        <f>SUM(Q21:V21)</f>
        <v>1</v>
      </c>
      <c r="X21" s="96">
        <f>SUM(S21:V21)</f>
        <v>0</v>
      </c>
      <c r="Y21" s="96"/>
      <c r="Z21" s="96"/>
    </row>
    <row r="22" s="2" customFormat="1" ht="9.95" customHeight="1" spans="1:26">
      <c r="A22" s="37" t="s">
        <v>56</v>
      </c>
      <c r="B22" s="37" t="s">
        <v>82</v>
      </c>
      <c r="C22" s="39"/>
      <c r="D22" s="39"/>
      <c r="E22" s="44"/>
      <c r="F22" s="41"/>
      <c r="G22" s="26"/>
      <c r="H22" s="26"/>
      <c r="I22" s="26"/>
      <c r="J22" s="26"/>
      <c r="K22" s="71"/>
      <c r="L22" s="71"/>
      <c r="M22" s="74"/>
      <c r="N22" s="74"/>
      <c r="O22" s="74"/>
      <c r="P22" s="75"/>
      <c r="Q22" s="92"/>
      <c r="R22" s="111"/>
      <c r="S22" s="111"/>
      <c r="T22" s="111"/>
      <c r="U22" s="111"/>
      <c r="V22" s="111"/>
      <c r="W22" s="92"/>
      <c r="X22" s="92"/>
      <c r="Y22" s="92"/>
      <c r="Z22" s="92"/>
    </row>
    <row r="23" ht="9.95" customHeight="1" spans="1:26">
      <c r="A23" s="21" t="s">
        <v>83</v>
      </c>
      <c r="B23" s="21" t="s">
        <v>84</v>
      </c>
      <c r="C23" s="13"/>
      <c r="D23" s="13"/>
      <c r="E23" s="19"/>
      <c r="F23" s="20"/>
      <c r="G23" s="45"/>
      <c r="H23" s="45"/>
      <c r="I23" s="45"/>
      <c r="J23" s="45"/>
      <c r="K23" s="64"/>
      <c r="L23" s="64"/>
      <c r="M23" s="62"/>
      <c r="N23" s="62"/>
      <c r="O23" s="62"/>
      <c r="P23" s="63"/>
      <c r="Q23" s="92"/>
      <c r="R23" s="92"/>
      <c r="S23" s="92"/>
      <c r="T23" s="92"/>
      <c r="U23" s="92"/>
      <c r="V23" s="92"/>
      <c r="W23" s="92"/>
      <c r="X23" s="92"/>
      <c r="Y23" s="92"/>
      <c r="Z23" s="92"/>
    </row>
    <row r="24" ht="9.95" customHeight="1" spans="1:26">
      <c r="A24" s="22" t="s">
        <v>38</v>
      </c>
      <c r="B24" s="22" t="s">
        <v>85</v>
      </c>
      <c r="C24" s="13"/>
      <c r="D24" s="13"/>
      <c r="E24" s="19"/>
      <c r="F24" s="20"/>
      <c r="G24" s="45"/>
      <c r="H24" s="45"/>
      <c r="I24" s="45"/>
      <c r="J24" s="45"/>
      <c r="K24" s="64"/>
      <c r="L24" s="64"/>
      <c r="M24" s="62"/>
      <c r="N24" s="62"/>
      <c r="O24" s="62"/>
      <c r="P24" s="63"/>
      <c r="Q24" s="92"/>
      <c r="R24" s="92"/>
      <c r="S24" s="92"/>
      <c r="T24" s="92"/>
      <c r="U24" s="92"/>
      <c r="V24" s="92"/>
      <c r="W24" s="92"/>
      <c r="X24" s="92"/>
      <c r="Y24" s="92"/>
      <c r="Z24" s="92"/>
    </row>
    <row r="25" ht="9.95" customHeight="1" spans="1:26">
      <c r="A25" s="22" t="s">
        <v>47</v>
      </c>
      <c r="B25" s="22" t="s">
        <v>86</v>
      </c>
      <c r="C25" s="28"/>
      <c r="D25" s="28"/>
      <c r="E25" s="19"/>
      <c r="F25" s="23"/>
      <c r="G25" s="24"/>
      <c r="H25" s="24"/>
      <c r="I25" s="24"/>
      <c r="J25" s="24"/>
      <c r="K25" s="64"/>
      <c r="L25" s="64"/>
      <c r="M25" s="62"/>
      <c r="N25" s="62"/>
      <c r="O25" s="62"/>
      <c r="P25" s="63"/>
      <c r="Q25" s="92"/>
      <c r="R25" s="92"/>
      <c r="S25" s="92"/>
      <c r="T25" s="92"/>
      <c r="U25" s="92"/>
      <c r="V25" s="92"/>
      <c r="W25" s="92"/>
      <c r="X25" s="92"/>
      <c r="Y25" s="92"/>
      <c r="Z25" s="92"/>
    </row>
    <row r="26" ht="9.95" customHeight="1" spans="1:26">
      <c r="A26" s="22" t="s">
        <v>56</v>
      </c>
      <c r="B26" s="22" t="s">
        <v>87</v>
      </c>
      <c r="C26" s="13"/>
      <c r="D26" s="13"/>
      <c r="E26" s="19"/>
      <c r="F26" s="23"/>
      <c r="G26" s="26"/>
      <c r="H26" s="27"/>
      <c r="I26" s="66"/>
      <c r="J26" s="66"/>
      <c r="K26" s="67"/>
      <c r="L26" s="67"/>
      <c r="M26" s="62"/>
      <c r="N26" s="62"/>
      <c r="O26" s="62"/>
      <c r="P26" s="63"/>
      <c r="Q26" s="92"/>
      <c r="R26" s="92"/>
      <c r="S26" s="92"/>
      <c r="T26" s="92"/>
      <c r="U26" s="92"/>
      <c r="V26" s="92"/>
      <c r="W26" s="92"/>
      <c r="X26" s="92"/>
      <c r="Y26" s="92"/>
      <c r="Z26" s="92"/>
    </row>
    <row r="27" ht="9.95" customHeight="1" spans="1:26">
      <c r="A27" s="22" t="s">
        <v>58</v>
      </c>
      <c r="B27" s="22" t="s">
        <v>88</v>
      </c>
      <c r="C27" s="13"/>
      <c r="D27" s="13"/>
      <c r="E27" s="46"/>
      <c r="F27" s="23"/>
      <c r="G27" s="26"/>
      <c r="H27" s="27"/>
      <c r="I27" s="66"/>
      <c r="J27" s="76"/>
      <c r="K27" s="67"/>
      <c r="L27" s="67"/>
      <c r="M27" s="62"/>
      <c r="N27" s="62"/>
      <c r="O27" s="62"/>
      <c r="P27" s="63"/>
      <c r="Q27" s="92"/>
      <c r="R27" s="92"/>
      <c r="S27" s="92"/>
      <c r="T27" s="92"/>
      <c r="U27" s="92"/>
      <c r="V27" s="92"/>
      <c r="W27" s="92"/>
      <c r="X27" s="92"/>
      <c r="Y27" s="92"/>
      <c r="Z27" s="92"/>
    </row>
    <row r="28" ht="9.95" customHeight="1" spans="1:26">
      <c r="A28" s="22" t="s">
        <v>68</v>
      </c>
      <c r="B28" s="22" t="s">
        <v>89</v>
      </c>
      <c r="C28" s="31"/>
      <c r="D28" s="31"/>
      <c r="E28" s="32"/>
      <c r="F28" s="23"/>
      <c r="G28" s="30"/>
      <c r="H28" s="30"/>
      <c r="I28" s="30"/>
      <c r="J28" s="77"/>
      <c r="K28" s="67"/>
      <c r="L28" s="67"/>
      <c r="M28" s="62"/>
      <c r="N28" s="62"/>
      <c r="O28" s="62"/>
      <c r="P28" s="63"/>
      <c r="Q28" s="92"/>
      <c r="R28" s="92"/>
      <c r="S28" s="92"/>
      <c r="T28" s="92"/>
      <c r="U28" s="92"/>
      <c r="V28" s="92"/>
      <c r="W28" s="92"/>
      <c r="X28" s="92"/>
      <c r="Y28" s="92"/>
      <c r="Z28" s="92"/>
    </row>
    <row r="29" ht="9.95" customHeight="1" spans="1:26">
      <c r="A29" s="21" t="s">
        <v>90</v>
      </c>
      <c r="B29" s="21" t="s">
        <v>91</v>
      </c>
      <c r="C29" s="13"/>
      <c r="D29" s="13"/>
      <c r="E29" s="19"/>
      <c r="F29" s="23"/>
      <c r="G29" s="24"/>
      <c r="H29" s="24"/>
      <c r="I29" s="24"/>
      <c r="J29" s="24"/>
      <c r="K29" s="67"/>
      <c r="L29" s="67"/>
      <c r="M29" s="62"/>
      <c r="N29" s="62"/>
      <c r="O29" s="62"/>
      <c r="P29" s="63"/>
      <c r="Q29" s="92"/>
      <c r="R29" s="92"/>
      <c r="S29" s="92"/>
      <c r="T29" s="92"/>
      <c r="U29" s="92"/>
      <c r="V29" s="92"/>
      <c r="W29" s="92"/>
      <c r="X29" s="92"/>
      <c r="Y29" s="92"/>
      <c r="Z29" s="92"/>
    </row>
    <row r="30" ht="9.95" customHeight="1" spans="1:26">
      <c r="A30" s="22" t="s">
        <v>38</v>
      </c>
      <c r="B30" s="22" t="s">
        <v>92</v>
      </c>
      <c r="C30" s="13"/>
      <c r="D30" s="13"/>
      <c r="E30" s="19"/>
      <c r="F30" s="23"/>
      <c r="G30" s="24"/>
      <c r="H30" s="24"/>
      <c r="I30" s="24"/>
      <c r="J30" s="24"/>
      <c r="K30" s="67"/>
      <c r="L30" s="67"/>
      <c r="M30" s="62"/>
      <c r="N30" s="62"/>
      <c r="O30" s="62"/>
      <c r="P30" s="63"/>
      <c r="Q30" s="92"/>
      <c r="R30" s="92"/>
      <c r="S30" s="92"/>
      <c r="T30" s="92"/>
      <c r="U30" s="92"/>
      <c r="V30" s="92"/>
      <c r="W30" s="92"/>
      <c r="X30" s="92"/>
      <c r="Y30" s="92"/>
      <c r="Z30" s="92"/>
    </row>
    <row r="31" ht="9.95" customHeight="1" spans="1:26">
      <c r="A31" s="22" t="s">
        <v>47</v>
      </c>
      <c r="B31" s="22" t="s">
        <v>91</v>
      </c>
      <c r="C31" s="13"/>
      <c r="D31" s="13"/>
      <c r="E31" s="47"/>
      <c r="F31" s="23"/>
      <c r="G31" s="26"/>
      <c r="H31" s="26"/>
      <c r="I31" s="26"/>
      <c r="J31" s="26"/>
      <c r="K31" s="67"/>
      <c r="L31" s="67"/>
      <c r="M31" s="62"/>
      <c r="N31" s="62"/>
      <c r="O31" s="62"/>
      <c r="P31" s="63"/>
      <c r="Q31" s="92"/>
      <c r="R31" s="92"/>
      <c r="S31" s="92"/>
      <c r="T31" s="92"/>
      <c r="U31" s="92"/>
      <c r="V31" s="92"/>
      <c r="W31" s="92"/>
      <c r="X31" s="92"/>
      <c r="Y31" s="92"/>
      <c r="Z31" s="92"/>
    </row>
    <row r="32" ht="9.95" customHeight="1" spans="1:26">
      <c r="A32" s="22" t="s">
        <v>56</v>
      </c>
      <c r="B32" s="22" t="s">
        <v>89</v>
      </c>
      <c r="C32" s="31"/>
      <c r="D32" s="31"/>
      <c r="E32" s="32"/>
      <c r="F32" s="20"/>
      <c r="G32" s="48"/>
      <c r="H32" s="48"/>
      <c r="I32" s="48"/>
      <c r="J32" s="48"/>
      <c r="K32" s="67"/>
      <c r="L32" s="67"/>
      <c r="M32" s="62"/>
      <c r="N32" s="62"/>
      <c r="O32" s="62"/>
      <c r="P32" s="63"/>
      <c r="Q32" s="92"/>
      <c r="R32" s="92"/>
      <c r="S32" s="92"/>
      <c r="T32" s="92"/>
      <c r="U32" s="92"/>
      <c r="V32" s="92"/>
      <c r="W32" s="92"/>
      <c r="X32" s="92"/>
      <c r="Y32" s="92"/>
      <c r="Z32" s="92"/>
    </row>
    <row r="33" s="4" customFormat="1" ht="9.95" customHeight="1" spans="1:26">
      <c r="A33" s="21" t="s">
        <v>93</v>
      </c>
      <c r="B33" s="21" t="s">
        <v>94</v>
      </c>
      <c r="C33" s="49"/>
      <c r="D33" s="49"/>
      <c r="E33" s="50"/>
      <c r="F33" s="20"/>
      <c r="G33" s="48"/>
      <c r="H33" s="48"/>
      <c r="I33" s="48"/>
      <c r="J33" s="48"/>
      <c r="K33" s="61"/>
      <c r="L33" s="61"/>
      <c r="M33" s="78"/>
      <c r="N33" s="78"/>
      <c r="O33" s="78"/>
      <c r="P33" s="79"/>
      <c r="Q33" s="97"/>
      <c r="R33" s="97"/>
      <c r="S33" s="97"/>
      <c r="T33" s="97"/>
      <c r="U33" s="97"/>
      <c r="V33" s="97"/>
      <c r="W33" s="97"/>
      <c r="X33" s="97"/>
      <c r="Y33" s="97"/>
      <c r="Z33" s="97"/>
    </row>
    <row r="34" ht="9.95" customHeight="1" spans="1:26">
      <c r="A34" s="22" t="s">
        <v>38</v>
      </c>
      <c r="B34" s="22" t="s">
        <v>95</v>
      </c>
      <c r="C34" s="31"/>
      <c r="D34" s="31"/>
      <c r="E34" s="32"/>
      <c r="F34" s="20"/>
      <c r="G34" s="48"/>
      <c r="H34" s="48"/>
      <c r="I34" s="48"/>
      <c r="J34" s="48"/>
      <c r="K34" s="67"/>
      <c r="L34" s="67"/>
      <c r="M34" s="62"/>
      <c r="N34" s="62"/>
      <c r="O34" s="62"/>
      <c r="P34" s="63"/>
      <c r="Q34" s="92"/>
      <c r="R34" s="92"/>
      <c r="S34" s="92"/>
      <c r="T34" s="92"/>
      <c r="U34" s="92"/>
      <c r="V34" s="92"/>
      <c r="W34" s="92"/>
      <c r="X34" s="92"/>
      <c r="Y34" s="92"/>
      <c r="Z34" s="92"/>
    </row>
    <row r="35" ht="9.95" customHeight="1" spans="1:26">
      <c r="A35" s="22" t="s">
        <v>47</v>
      </c>
      <c r="B35" s="22" t="s">
        <v>96</v>
      </c>
      <c r="C35" s="31"/>
      <c r="D35" s="31"/>
      <c r="E35" s="32"/>
      <c r="F35" s="20"/>
      <c r="G35" s="48"/>
      <c r="H35" s="48"/>
      <c r="I35" s="48"/>
      <c r="J35" s="48"/>
      <c r="K35" s="67"/>
      <c r="L35" s="67"/>
      <c r="M35" s="62"/>
      <c r="N35" s="62"/>
      <c r="O35" s="62"/>
      <c r="P35" s="63"/>
      <c r="Q35" s="92"/>
      <c r="R35" s="92"/>
      <c r="S35" s="92"/>
      <c r="T35" s="92"/>
      <c r="U35" s="92"/>
      <c r="V35" s="92"/>
      <c r="W35" s="92"/>
      <c r="X35" s="92"/>
      <c r="Y35" s="92"/>
      <c r="Z35" s="92"/>
    </row>
    <row r="36" ht="9.95" customHeight="1" spans="1:26">
      <c r="A36" s="22" t="s">
        <v>56</v>
      </c>
      <c r="B36" s="22" t="s">
        <v>97</v>
      </c>
      <c r="C36" s="31"/>
      <c r="D36" s="31"/>
      <c r="E36" s="32"/>
      <c r="F36" s="20"/>
      <c r="G36" s="48"/>
      <c r="H36" s="48"/>
      <c r="I36" s="48"/>
      <c r="J36" s="48"/>
      <c r="K36" s="67"/>
      <c r="L36" s="67"/>
      <c r="M36" s="62"/>
      <c r="N36" s="62"/>
      <c r="O36" s="62"/>
      <c r="P36" s="63"/>
      <c r="Q36" s="92"/>
      <c r="R36" s="92"/>
      <c r="S36" s="92"/>
      <c r="T36" s="92"/>
      <c r="U36" s="92"/>
      <c r="V36" s="92"/>
      <c r="W36" s="92"/>
      <c r="X36" s="92"/>
      <c r="Y36" s="92"/>
      <c r="Z36" s="92"/>
    </row>
    <row r="37" ht="9.95" customHeight="1" spans="1:26">
      <c r="A37" s="22" t="s">
        <v>58</v>
      </c>
      <c r="B37" s="22" t="s">
        <v>69</v>
      </c>
      <c r="C37" s="31"/>
      <c r="D37" s="31"/>
      <c r="E37" s="32"/>
      <c r="F37" s="20"/>
      <c r="G37" s="48"/>
      <c r="H37" s="48"/>
      <c r="I37" s="48"/>
      <c r="J37" s="48"/>
      <c r="K37" s="67"/>
      <c r="L37" s="67"/>
      <c r="M37" s="62"/>
      <c r="N37" s="62"/>
      <c r="O37" s="62"/>
      <c r="P37" s="63"/>
      <c r="Q37" s="92"/>
      <c r="R37" s="92"/>
      <c r="S37" s="92"/>
      <c r="T37" s="92"/>
      <c r="U37" s="92"/>
      <c r="V37" s="92"/>
      <c r="W37" s="92"/>
      <c r="X37" s="92"/>
      <c r="Y37" s="92"/>
      <c r="Z37" s="92"/>
    </row>
    <row r="38" ht="9.95" customHeight="1" spans="1:26">
      <c r="A38" s="21" t="s">
        <v>98</v>
      </c>
      <c r="B38" s="21" t="s">
        <v>99</v>
      </c>
      <c r="C38" s="13"/>
      <c r="D38" s="13"/>
      <c r="E38" s="19"/>
      <c r="F38" s="20"/>
      <c r="G38" s="45"/>
      <c r="H38" s="45"/>
      <c r="I38" s="45"/>
      <c r="J38" s="45"/>
      <c r="K38" s="64"/>
      <c r="L38" s="64"/>
      <c r="M38" s="62"/>
      <c r="N38" s="62"/>
      <c r="O38" s="62"/>
      <c r="P38" s="63"/>
      <c r="Q38" s="92"/>
      <c r="R38" s="92"/>
      <c r="S38" s="92"/>
      <c r="T38" s="92"/>
      <c r="U38" s="92"/>
      <c r="V38" s="92"/>
      <c r="W38" s="92"/>
      <c r="X38" s="92"/>
      <c r="Y38" s="92"/>
      <c r="Z38" s="92"/>
    </row>
    <row r="39" ht="9.95" customHeight="1" spans="1:26">
      <c r="A39" s="22" t="s">
        <v>38</v>
      </c>
      <c r="B39" s="22" t="s">
        <v>100</v>
      </c>
      <c r="C39" s="13"/>
      <c r="D39" s="13"/>
      <c r="E39" s="19"/>
      <c r="F39" s="23"/>
      <c r="G39" s="24"/>
      <c r="H39" s="24"/>
      <c r="I39" s="24"/>
      <c r="J39" s="24"/>
      <c r="K39" s="64"/>
      <c r="L39" s="64"/>
      <c r="M39" s="62"/>
      <c r="N39" s="62"/>
      <c r="O39" s="62"/>
      <c r="P39" s="63"/>
      <c r="Q39" s="92"/>
      <c r="R39" s="92"/>
      <c r="S39" s="92"/>
      <c r="T39" s="92"/>
      <c r="U39" s="92"/>
      <c r="V39" s="92"/>
      <c r="W39" s="92"/>
      <c r="X39" s="92"/>
      <c r="Y39" s="92"/>
      <c r="Z39" s="92"/>
    </row>
    <row r="40" ht="9.95" customHeight="1" spans="1:26">
      <c r="A40" s="22" t="s">
        <v>47</v>
      </c>
      <c r="B40" s="22" t="s">
        <v>101</v>
      </c>
      <c r="C40" s="13"/>
      <c r="D40" s="13"/>
      <c r="E40" s="19"/>
      <c r="F40" s="23"/>
      <c r="G40" s="24"/>
      <c r="H40" s="24"/>
      <c r="I40" s="24"/>
      <c r="J40" s="24"/>
      <c r="K40" s="64"/>
      <c r="L40" s="64"/>
      <c r="M40" s="62"/>
      <c r="N40" s="62"/>
      <c r="O40" s="62"/>
      <c r="P40" s="63"/>
      <c r="Q40" s="92"/>
      <c r="R40" s="92"/>
      <c r="S40" s="92"/>
      <c r="T40" s="92"/>
      <c r="U40" s="92"/>
      <c r="V40" s="92"/>
      <c r="W40" s="92"/>
      <c r="X40" s="92"/>
      <c r="Y40" s="92"/>
      <c r="Z40" s="92"/>
    </row>
    <row r="41" ht="9.95" customHeight="1" spans="1:26">
      <c r="A41" s="22" t="s">
        <v>56</v>
      </c>
      <c r="B41" s="22" t="s">
        <v>89</v>
      </c>
      <c r="C41" s="31"/>
      <c r="D41" s="31"/>
      <c r="E41" s="32"/>
      <c r="F41" s="23"/>
      <c r="G41" s="26"/>
      <c r="H41" s="26"/>
      <c r="I41" s="26"/>
      <c r="J41" s="26"/>
      <c r="K41" s="64"/>
      <c r="L41" s="64"/>
      <c r="M41" s="62"/>
      <c r="N41" s="62"/>
      <c r="O41" s="62"/>
      <c r="P41" s="63"/>
      <c r="Q41" s="92"/>
      <c r="R41" s="92"/>
      <c r="S41" s="92"/>
      <c r="T41" s="92"/>
      <c r="U41" s="92"/>
      <c r="V41" s="92"/>
      <c r="W41" s="92"/>
      <c r="X41" s="92"/>
      <c r="Y41" s="92"/>
      <c r="Z41" s="92"/>
    </row>
    <row r="43" ht="26.25" customHeight="1" spans="5:5">
      <c r="E43" t="s">
        <v>118</v>
      </c>
    </row>
    <row r="44" ht="26.25" customHeight="1"/>
    <row r="45" ht="26.25" customHeight="1"/>
    <row r="46" ht="24" customHeight="1"/>
    <row r="47" ht="26.25" customHeight="1"/>
    <row r="48" ht="26.25" customHeight="1"/>
    <row r="49" ht="24" customHeight="1"/>
    <row r="50" ht="26.25" customHeight="1"/>
    <row r="51" ht="23.25" customHeight="1"/>
    <row r="52" ht="21.75" customHeight="1"/>
    <row r="53" ht="27" customHeight="1"/>
    <row r="54" ht="18.75" customHeight="1"/>
  </sheetData>
  <mergeCells count="48">
    <mergeCell ref="A1:P1"/>
    <mergeCell ref="A2:E2"/>
    <mergeCell ref="H2:J2"/>
    <mergeCell ref="K2:P2"/>
    <mergeCell ref="G3:J3"/>
    <mergeCell ref="A5:B5"/>
    <mergeCell ref="Q18:V18"/>
    <mergeCell ref="Q19:R19"/>
    <mergeCell ref="S19:T19"/>
    <mergeCell ref="U19:V19"/>
    <mergeCell ref="A3:A4"/>
    <mergeCell ref="B3:B4"/>
    <mergeCell ref="C3:C4"/>
    <mergeCell ref="D3:D4"/>
    <mergeCell ref="E3:E4"/>
    <mergeCell ref="F3:F4"/>
    <mergeCell ref="K3:K4"/>
    <mergeCell ref="L3:L4"/>
    <mergeCell ref="M3:M4"/>
    <mergeCell ref="N3:N4"/>
    <mergeCell ref="O3:O4"/>
    <mergeCell ref="P3:P4"/>
    <mergeCell ref="Q5:Q8"/>
    <mergeCell ref="Q10:Q13"/>
    <mergeCell ref="R5:R8"/>
    <mergeCell ref="R10:R13"/>
    <mergeCell ref="S5:S8"/>
    <mergeCell ref="S10:S13"/>
    <mergeCell ref="T5:T8"/>
    <mergeCell ref="T10:T13"/>
    <mergeCell ref="U5:U8"/>
    <mergeCell ref="U10:U13"/>
    <mergeCell ref="V5:V8"/>
    <mergeCell ref="V10:V13"/>
    <mergeCell ref="W5:W8"/>
    <mergeCell ref="W10:W13"/>
    <mergeCell ref="W18:W20"/>
    <mergeCell ref="X5:X8"/>
    <mergeCell ref="X10:X13"/>
    <mergeCell ref="X18:X20"/>
    <mergeCell ref="Y5:Y8"/>
    <mergeCell ref="Y10:Y13"/>
    <mergeCell ref="Z5:Z8"/>
    <mergeCell ref="AA5:AA8"/>
    <mergeCell ref="AB5:AB8"/>
    <mergeCell ref="AC5:AC8"/>
    <mergeCell ref="AD5:AD8"/>
    <mergeCell ref="AE5:AE8"/>
  </mergeCells>
  <printOptions horizontalCentered="1" verticalCentered="1"/>
  <pageMargins left="0.349305555555556" right="0.15625" top="0.238888888888889" bottom="0.238888888888889" header="0.2" footer="0.2"/>
  <pageSetup paperSize="9" orientation="landscape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autoPageBreaks="0"/>
  </sheetPr>
  <dimension ref="A1:AD54"/>
  <sheetViews>
    <sheetView showZeros="0" workbookViewId="0">
      <selection activeCell="F5" sqref="F5:J5"/>
    </sheetView>
  </sheetViews>
  <sheetFormatPr defaultColWidth="9" defaultRowHeight="15.6"/>
  <cols>
    <col min="1" max="1" width="4.625" customWidth="1"/>
    <col min="2" max="2" width="12.625" customWidth="1"/>
    <col min="3" max="3" width="5.25" customWidth="1"/>
    <col min="4" max="4" width="6.375" customWidth="1"/>
    <col min="5" max="5" width="33.6" customWidth="1"/>
    <col min="6" max="6" width="8.25" customWidth="1"/>
    <col min="7" max="7" width="6.375" customWidth="1"/>
    <col min="8" max="8" width="6.75" customWidth="1"/>
    <col min="9" max="9" width="5.9" customWidth="1"/>
    <col min="10" max="10" width="6.7" customWidth="1"/>
    <col min="11" max="12" width="5.625" style="5" customWidth="1"/>
    <col min="13" max="16" width="5.625" customWidth="1"/>
    <col min="17" max="17" width="6.125" style="6" customWidth="1"/>
    <col min="18" max="18" width="11.2" style="6" customWidth="1"/>
    <col min="19" max="19" width="6.125" style="6" customWidth="1"/>
    <col min="20" max="20" width="11.2" style="6" customWidth="1"/>
    <col min="21" max="21" width="6.125" style="6" customWidth="1"/>
    <col min="22" max="22" width="11.2" style="6" customWidth="1"/>
    <col min="23" max="26" width="6.125" style="6" customWidth="1"/>
    <col min="27" max="30" width="6.125" customWidth="1"/>
  </cols>
  <sheetData>
    <row r="1" ht="20.1" customHeight="1" spans="1:26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51"/>
      <c r="L1" s="51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12" customHeight="1" spans="1:16">
      <c r="A2" s="8" t="s">
        <v>122</v>
      </c>
      <c r="B2" s="8"/>
      <c r="C2" s="8"/>
      <c r="D2" s="8"/>
      <c r="E2" s="8"/>
      <c r="F2" s="9"/>
      <c r="G2" s="9"/>
      <c r="H2" s="10"/>
      <c r="I2" s="10"/>
      <c r="J2" s="10"/>
      <c r="K2" s="52" t="s">
        <v>2</v>
      </c>
      <c r="L2" s="52"/>
      <c r="M2" s="53"/>
      <c r="N2" s="53"/>
      <c r="O2" s="53"/>
      <c r="P2" s="53"/>
    </row>
    <row r="3" ht="18" customHeight="1" spans="1:26">
      <c r="A3" s="11" t="s">
        <v>3</v>
      </c>
      <c r="B3" s="11" t="s">
        <v>4</v>
      </c>
      <c r="C3" s="12" t="s">
        <v>5</v>
      </c>
      <c r="D3" s="12" t="s">
        <v>6</v>
      </c>
      <c r="E3" s="12" t="s">
        <v>7</v>
      </c>
      <c r="F3" s="13" t="s">
        <v>8</v>
      </c>
      <c r="G3" s="14" t="s">
        <v>9</v>
      </c>
      <c r="H3" s="15"/>
      <c r="I3" s="15"/>
      <c r="J3" s="54"/>
      <c r="K3" s="55" t="s">
        <v>10</v>
      </c>
      <c r="L3" s="55" t="s">
        <v>11</v>
      </c>
      <c r="M3" s="56" t="s">
        <v>12</v>
      </c>
      <c r="N3" s="16" t="s">
        <v>13</v>
      </c>
      <c r="O3" s="16" t="s">
        <v>14</v>
      </c>
      <c r="P3" s="16" t="s">
        <v>15</v>
      </c>
      <c r="Q3" s="80"/>
      <c r="R3" s="80"/>
      <c r="S3" s="80"/>
      <c r="T3" s="80"/>
      <c r="U3" s="80"/>
      <c r="V3" s="80"/>
      <c r="W3" s="80"/>
      <c r="X3" s="80"/>
      <c r="Y3" s="80"/>
      <c r="Z3" s="80"/>
    </row>
    <row r="4" ht="36" customHeight="1" spans="1:26">
      <c r="A4" s="11"/>
      <c r="B4" s="11"/>
      <c r="C4" s="12"/>
      <c r="D4" s="12"/>
      <c r="E4" s="12"/>
      <c r="F4" s="13"/>
      <c r="G4" s="13" t="s">
        <v>16</v>
      </c>
      <c r="H4" s="16" t="s">
        <v>17</v>
      </c>
      <c r="I4" s="57" t="s">
        <v>18</v>
      </c>
      <c r="J4" s="57" t="s">
        <v>19</v>
      </c>
      <c r="K4" s="55"/>
      <c r="L4" s="55"/>
      <c r="M4" s="58"/>
      <c r="N4" s="16"/>
      <c r="O4" s="16"/>
      <c r="P4" s="16"/>
      <c r="Q4" s="80"/>
      <c r="R4" s="80"/>
      <c r="S4" s="80"/>
      <c r="T4" s="80"/>
      <c r="U4" s="80"/>
      <c r="V4" s="80"/>
      <c r="W4" s="80"/>
      <c r="X4" s="80"/>
      <c r="Y4" s="80"/>
      <c r="Z4" s="80"/>
    </row>
    <row r="5" ht="9.95" customHeight="1" spans="1:30">
      <c r="A5" s="17" t="s">
        <v>20</v>
      </c>
      <c r="B5" s="18"/>
      <c r="C5" s="19"/>
      <c r="D5" s="19"/>
      <c r="E5" s="19"/>
      <c r="F5" s="20">
        <f>SUM(F6,F19,F23,F29,F33,F38)</f>
        <v>60.19</v>
      </c>
      <c r="G5" s="20">
        <f>SUM(G6,G19,G23,G29,G33,G38)</f>
        <v>0</v>
      </c>
      <c r="H5" s="20">
        <f>SUM(H6,H19,H23,H29,H33,H38)</f>
        <v>30</v>
      </c>
      <c r="I5" s="20">
        <f>SUM(I6,I19,I23,I29,I33,I38)</f>
        <v>8</v>
      </c>
      <c r="J5" s="20">
        <f>SUM(J6,J19,J23,J29,J33,J38)</f>
        <v>22.19</v>
      </c>
      <c r="K5" s="59">
        <v>27</v>
      </c>
      <c r="L5" s="59">
        <v>102</v>
      </c>
      <c r="M5" s="60"/>
      <c r="N5" s="60"/>
      <c r="O5" s="60"/>
      <c r="P5" s="60"/>
      <c r="Q5" s="81" t="s">
        <v>21</v>
      </c>
      <c r="R5" s="82" t="s">
        <v>22</v>
      </c>
      <c r="S5" s="82" t="s">
        <v>23</v>
      </c>
      <c r="T5" s="83" t="s">
        <v>24</v>
      </c>
      <c r="U5" s="83" t="s">
        <v>25</v>
      </c>
      <c r="V5" s="83" t="s">
        <v>26</v>
      </c>
      <c r="W5" s="83" t="s">
        <v>27</v>
      </c>
      <c r="X5" s="83" t="s">
        <v>28</v>
      </c>
      <c r="Y5" s="83" t="s">
        <v>29</v>
      </c>
      <c r="Z5" s="83" t="s">
        <v>30</v>
      </c>
      <c r="AA5" s="98" t="s">
        <v>31</v>
      </c>
      <c r="AB5" s="98" t="s">
        <v>32</v>
      </c>
      <c r="AC5" s="98" t="s">
        <v>33</v>
      </c>
      <c r="AD5" s="98" t="s">
        <v>34</v>
      </c>
    </row>
    <row r="6" ht="9.95" customHeight="1" spans="1:30">
      <c r="A6" s="21" t="s">
        <v>36</v>
      </c>
      <c r="B6" s="21" t="s">
        <v>37</v>
      </c>
      <c r="C6" s="13"/>
      <c r="D6" s="13"/>
      <c r="E6" s="19"/>
      <c r="F6" s="20">
        <f>SUM(F7,F10:F12,F18)</f>
        <v>30.19</v>
      </c>
      <c r="G6" s="101"/>
      <c r="H6" s="101">
        <v>30</v>
      </c>
      <c r="I6" s="101"/>
      <c r="J6" s="101">
        <f>J9</f>
        <v>0.190000000000001</v>
      </c>
      <c r="K6" s="61">
        <f>K5</f>
        <v>27</v>
      </c>
      <c r="L6" s="61">
        <f>L5</f>
        <v>102</v>
      </c>
      <c r="M6" s="62"/>
      <c r="N6" s="62"/>
      <c r="O6" s="62"/>
      <c r="P6" s="63"/>
      <c r="Q6" s="84"/>
      <c r="R6" s="82"/>
      <c r="S6" s="82"/>
      <c r="T6" s="83"/>
      <c r="U6" s="83"/>
      <c r="V6" s="83"/>
      <c r="W6" s="83"/>
      <c r="X6" s="83"/>
      <c r="Y6" s="83"/>
      <c r="Z6" s="83"/>
      <c r="AA6" s="98"/>
      <c r="AB6" s="98"/>
      <c r="AC6" s="98"/>
      <c r="AD6" s="98"/>
    </row>
    <row r="7" ht="9.95" customHeight="1" spans="1:30">
      <c r="A7" s="22" t="s">
        <v>38</v>
      </c>
      <c r="B7" s="22" t="s">
        <v>39</v>
      </c>
      <c r="C7" s="13"/>
      <c r="D7" s="13"/>
      <c r="E7" s="19"/>
      <c r="F7" s="23">
        <f>SUM(F8:F9)</f>
        <v>30.19</v>
      </c>
      <c r="G7" s="24"/>
      <c r="H7" s="24">
        <v>30</v>
      </c>
      <c r="I7" s="24"/>
      <c r="J7" s="24">
        <f>J9</f>
        <v>0.190000000000001</v>
      </c>
      <c r="K7" s="64">
        <f>K5</f>
        <v>27</v>
      </c>
      <c r="L7" s="64">
        <f>L5</f>
        <v>102</v>
      </c>
      <c r="M7" s="65"/>
      <c r="N7" s="65"/>
      <c r="O7" s="65"/>
      <c r="P7" s="65"/>
      <c r="Q7" s="84"/>
      <c r="R7" s="82"/>
      <c r="S7" s="82"/>
      <c r="T7" s="83"/>
      <c r="U7" s="83"/>
      <c r="V7" s="83"/>
      <c r="W7" s="83"/>
      <c r="X7" s="83"/>
      <c r="Y7" s="83"/>
      <c r="Z7" s="83"/>
      <c r="AA7" s="98"/>
      <c r="AB7" s="98"/>
      <c r="AC7" s="98"/>
      <c r="AD7" s="98"/>
    </row>
    <row r="8" ht="9.95" customHeight="1" spans="1:30">
      <c r="A8" s="22" t="s">
        <v>40</v>
      </c>
      <c r="B8" s="22" t="s">
        <v>41</v>
      </c>
      <c r="C8" s="13"/>
      <c r="D8" s="13"/>
      <c r="E8" s="19"/>
      <c r="F8" s="23"/>
      <c r="G8" s="24"/>
      <c r="H8" s="24"/>
      <c r="I8" s="24"/>
      <c r="J8" s="24"/>
      <c r="K8" s="64"/>
      <c r="L8" s="64"/>
      <c r="M8" s="65"/>
      <c r="N8" s="65"/>
      <c r="O8" s="65"/>
      <c r="P8" s="65"/>
      <c r="Q8" s="85"/>
      <c r="R8" s="82"/>
      <c r="S8" s="82"/>
      <c r="T8" s="83"/>
      <c r="U8" s="83"/>
      <c r="V8" s="83"/>
      <c r="W8" s="83"/>
      <c r="X8" s="83"/>
      <c r="Y8" s="83"/>
      <c r="Z8" s="83"/>
      <c r="AA8" s="98"/>
      <c r="AB8" s="98"/>
      <c r="AC8" s="98"/>
      <c r="AD8" s="98"/>
    </row>
    <row r="9" ht="54" customHeight="1" spans="1:30">
      <c r="A9" s="22" t="s">
        <v>42</v>
      </c>
      <c r="B9" s="22" t="s">
        <v>43</v>
      </c>
      <c r="C9" s="13" t="s">
        <v>44</v>
      </c>
      <c r="D9" s="13" t="s">
        <v>123</v>
      </c>
      <c r="E9" s="19" t="s">
        <v>124</v>
      </c>
      <c r="F9" s="23">
        <f>Q9</f>
        <v>30.19</v>
      </c>
      <c r="G9" s="24"/>
      <c r="H9" s="24">
        <v>30</v>
      </c>
      <c r="I9" s="24"/>
      <c r="J9" s="24">
        <f>F9-G9-H9-I9</f>
        <v>0.190000000000001</v>
      </c>
      <c r="K9" s="64">
        <f>K5</f>
        <v>27</v>
      </c>
      <c r="L9" s="64">
        <f>L5</f>
        <v>102</v>
      </c>
      <c r="M9" s="65"/>
      <c r="N9" s="65"/>
      <c r="O9" s="65"/>
      <c r="P9" s="65"/>
      <c r="Q9" s="86">
        <f>ROUND((R9*0.052+Q14*0.028+R14*0.06),2)</f>
        <v>30.19</v>
      </c>
      <c r="R9" s="86">
        <f>ROUND((T9*4*0.2+U9*3.5*0.2+V9*3*0.2+W9*2.5*0.2+X9*2*0.2+Y9*1.5*0.15+Z9*1*0.15+AA9*AB9*0.2+AC9*AD9*0.2),2)</f>
        <v>580.58</v>
      </c>
      <c r="S9" s="87">
        <f>SUM(T9:AA9,AC9)</f>
        <v>1655</v>
      </c>
      <c r="T9" s="88"/>
      <c r="U9" s="88"/>
      <c r="V9" s="88"/>
      <c r="W9" s="89">
        <v>288</v>
      </c>
      <c r="X9" s="89">
        <v>909</v>
      </c>
      <c r="Y9" s="89">
        <v>57</v>
      </c>
      <c r="Z9" s="89">
        <v>401</v>
      </c>
      <c r="AA9" s="100"/>
      <c r="AB9" s="100"/>
      <c r="AC9" s="100"/>
      <c r="AD9" s="100"/>
    </row>
    <row r="10" ht="9.95" customHeight="1" spans="1:26">
      <c r="A10" s="22" t="s">
        <v>47</v>
      </c>
      <c r="B10" s="22" t="s">
        <v>48</v>
      </c>
      <c r="C10" s="13"/>
      <c r="D10" s="13"/>
      <c r="E10" s="25"/>
      <c r="F10" s="23"/>
      <c r="G10" s="26"/>
      <c r="H10" s="27"/>
      <c r="I10" s="66"/>
      <c r="J10" s="66"/>
      <c r="K10" s="67"/>
      <c r="L10" s="67"/>
      <c r="M10" s="62"/>
      <c r="N10" s="62"/>
      <c r="O10" s="62"/>
      <c r="P10" s="63"/>
      <c r="Q10" s="83" t="s">
        <v>49</v>
      </c>
      <c r="R10" s="82" t="s">
        <v>50</v>
      </c>
      <c r="S10" s="90" t="s">
        <v>51</v>
      </c>
      <c r="T10" s="91" t="s">
        <v>52</v>
      </c>
      <c r="U10" s="91" t="s">
        <v>53</v>
      </c>
      <c r="V10" s="91" t="s">
        <v>54</v>
      </c>
      <c r="W10" s="91" t="s">
        <v>55</v>
      </c>
      <c r="X10" s="88"/>
      <c r="Y10" s="88"/>
      <c r="Z10" s="92"/>
    </row>
    <row r="11" ht="9.95" customHeight="1" spans="1:26">
      <c r="A11" s="22" t="s">
        <v>56</v>
      </c>
      <c r="B11" s="22" t="s">
        <v>57</v>
      </c>
      <c r="C11" s="28"/>
      <c r="D11" s="28"/>
      <c r="E11" s="29"/>
      <c r="F11" s="23"/>
      <c r="G11" s="26"/>
      <c r="H11" s="26"/>
      <c r="I11" s="26"/>
      <c r="J11" s="26"/>
      <c r="K11" s="67"/>
      <c r="L11" s="67"/>
      <c r="M11" s="62"/>
      <c r="N11" s="62"/>
      <c r="O11" s="62"/>
      <c r="P11" s="63"/>
      <c r="Q11" s="83"/>
      <c r="R11" s="82"/>
      <c r="S11" s="90"/>
      <c r="T11" s="91"/>
      <c r="U11" s="91"/>
      <c r="V11" s="91"/>
      <c r="W11" s="91"/>
      <c r="X11" s="88"/>
      <c r="Y11" s="88"/>
      <c r="Z11" s="92"/>
    </row>
    <row r="12" ht="9.95" customHeight="1" spans="1:26">
      <c r="A12" s="22" t="s">
        <v>58</v>
      </c>
      <c r="B12" s="22" t="s">
        <v>59</v>
      </c>
      <c r="C12" s="28"/>
      <c r="D12" s="28"/>
      <c r="E12" s="25"/>
      <c r="F12" s="23"/>
      <c r="G12" s="30"/>
      <c r="H12" s="30"/>
      <c r="I12" s="30"/>
      <c r="J12" s="30"/>
      <c r="K12" s="67"/>
      <c r="L12" s="67"/>
      <c r="M12" s="62"/>
      <c r="N12" s="62"/>
      <c r="O12" s="62"/>
      <c r="P12" s="63"/>
      <c r="Q12" s="83"/>
      <c r="R12" s="82"/>
      <c r="S12" s="90"/>
      <c r="T12" s="91"/>
      <c r="U12" s="91"/>
      <c r="V12" s="91"/>
      <c r="W12" s="91"/>
      <c r="X12" s="88"/>
      <c r="Y12" s="88"/>
      <c r="Z12" s="92"/>
    </row>
    <row r="13" ht="9.95" customHeight="1" spans="1:26">
      <c r="A13" s="22" t="s">
        <v>40</v>
      </c>
      <c r="B13" s="22" t="s">
        <v>60</v>
      </c>
      <c r="C13" s="13"/>
      <c r="D13" s="13"/>
      <c r="E13" s="25"/>
      <c r="F13" s="23"/>
      <c r="G13" s="26"/>
      <c r="H13" s="30"/>
      <c r="I13" s="26"/>
      <c r="J13" s="66"/>
      <c r="K13" s="67"/>
      <c r="L13" s="67"/>
      <c r="M13" s="62"/>
      <c r="N13" s="62"/>
      <c r="O13" s="62"/>
      <c r="P13" s="63"/>
      <c r="Q13" s="83"/>
      <c r="R13" s="82"/>
      <c r="S13" s="90"/>
      <c r="T13" s="91"/>
      <c r="U13" s="91"/>
      <c r="V13" s="91"/>
      <c r="W13" s="91"/>
      <c r="X13" s="88"/>
      <c r="Y13" s="88"/>
      <c r="Z13" s="92"/>
    </row>
    <row r="14" ht="9.95" customHeight="1" spans="1:26">
      <c r="A14" s="22" t="s">
        <v>42</v>
      </c>
      <c r="B14" s="22" t="s">
        <v>61</v>
      </c>
      <c r="C14" s="13"/>
      <c r="D14" s="13"/>
      <c r="E14" s="25"/>
      <c r="F14" s="23"/>
      <c r="G14" s="30"/>
      <c r="H14" s="26"/>
      <c r="I14" s="26"/>
      <c r="J14" s="26"/>
      <c r="K14" s="67"/>
      <c r="L14" s="67"/>
      <c r="M14" s="62"/>
      <c r="N14" s="62"/>
      <c r="O14" s="62"/>
      <c r="P14" s="63"/>
      <c r="Q14" s="86"/>
      <c r="R14" s="86">
        <f>ROUND((S14*T14*V14*2)+(S14*(U14+V14*2)*W14),2)</f>
        <v>0</v>
      </c>
      <c r="S14" s="88"/>
      <c r="T14" s="86"/>
      <c r="U14" s="86"/>
      <c r="V14" s="86"/>
      <c r="W14" s="86"/>
      <c r="X14" s="92"/>
      <c r="Y14" s="92"/>
      <c r="Z14" s="92"/>
    </row>
    <row r="15" ht="9.95" customHeight="1" spans="1:26">
      <c r="A15" s="22" t="s">
        <v>62</v>
      </c>
      <c r="B15" s="22" t="s">
        <v>63</v>
      </c>
      <c r="C15" s="28"/>
      <c r="D15" s="28"/>
      <c r="E15" s="25"/>
      <c r="F15" s="23"/>
      <c r="G15" s="30"/>
      <c r="H15" s="30"/>
      <c r="I15" s="30"/>
      <c r="J15" s="30"/>
      <c r="K15" s="67"/>
      <c r="L15" s="67"/>
      <c r="M15" s="62"/>
      <c r="N15" s="62"/>
      <c r="O15" s="62"/>
      <c r="P15" s="63"/>
      <c r="Q15" s="92"/>
      <c r="R15" s="92"/>
      <c r="S15" s="92"/>
      <c r="T15" s="92"/>
      <c r="U15" s="92"/>
      <c r="V15" s="92"/>
      <c r="W15" s="92"/>
      <c r="X15" s="92"/>
      <c r="Y15" s="92"/>
      <c r="Z15" s="92"/>
    </row>
    <row r="16" ht="9.95" customHeight="1" spans="1:26">
      <c r="A16" s="22" t="s">
        <v>64</v>
      </c>
      <c r="B16" s="22" t="s">
        <v>65</v>
      </c>
      <c r="C16" s="13"/>
      <c r="D16" s="13"/>
      <c r="E16" s="25"/>
      <c r="F16" s="23"/>
      <c r="G16" s="26"/>
      <c r="H16" s="26"/>
      <c r="I16" s="26"/>
      <c r="J16" s="26"/>
      <c r="K16" s="67"/>
      <c r="L16" s="67"/>
      <c r="M16" s="62"/>
      <c r="N16" s="62"/>
      <c r="O16" s="62"/>
      <c r="P16" s="63"/>
      <c r="Q16" s="92"/>
      <c r="R16" s="92"/>
      <c r="S16" s="92"/>
      <c r="T16" s="92"/>
      <c r="U16" s="92"/>
      <c r="V16" s="92"/>
      <c r="W16" s="92"/>
      <c r="X16" s="92"/>
      <c r="Y16" s="92"/>
      <c r="Z16" s="92"/>
    </row>
    <row r="17" ht="9.95" customHeight="1" spans="1:26">
      <c r="A17" s="22" t="s">
        <v>66</v>
      </c>
      <c r="B17" s="22" t="s">
        <v>67</v>
      </c>
      <c r="C17" s="31"/>
      <c r="D17" s="31"/>
      <c r="E17" s="32"/>
      <c r="F17" s="23"/>
      <c r="G17" s="26"/>
      <c r="H17" s="26"/>
      <c r="I17" s="26"/>
      <c r="J17" s="26"/>
      <c r="K17" s="67"/>
      <c r="L17" s="67"/>
      <c r="M17" s="62"/>
      <c r="N17" s="62"/>
      <c r="O17" s="62"/>
      <c r="P17" s="63"/>
      <c r="Q17" s="92"/>
      <c r="R17" s="92"/>
      <c r="S17" s="92"/>
      <c r="T17" s="92"/>
      <c r="U17" s="92"/>
      <c r="V17" s="92"/>
      <c r="W17" s="92"/>
      <c r="X17" s="92"/>
      <c r="Y17" s="92"/>
      <c r="Z17" s="92"/>
    </row>
    <row r="18" ht="9.95" customHeight="1" spans="1:26">
      <c r="A18" s="22" t="s">
        <v>68</v>
      </c>
      <c r="B18" s="22" t="s">
        <v>69</v>
      </c>
      <c r="C18" s="31"/>
      <c r="D18" s="31"/>
      <c r="E18" s="32"/>
      <c r="F18" s="23"/>
      <c r="G18" s="26"/>
      <c r="H18" s="26"/>
      <c r="I18" s="26"/>
      <c r="J18" s="26"/>
      <c r="K18" s="67"/>
      <c r="L18" s="67"/>
      <c r="M18" s="62"/>
      <c r="N18" s="62"/>
      <c r="O18" s="62"/>
      <c r="P18" s="63"/>
      <c r="Q18" s="93" t="s">
        <v>70</v>
      </c>
      <c r="R18" s="93"/>
      <c r="S18" s="93"/>
      <c r="T18" s="93"/>
      <c r="U18" s="93"/>
      <c r="V18" s="93"/>
      <c r="W18" s="88" t="s">
        <v>71</v>
      </c>
      <c r="X18" s="88" t="s">
        <v>72</v>
      </c>
      <c r="Y18" s="92"/>
      <c r="Z18" s="92"/>
    </row>
    <row r="19" s="1" customFormat="1" ht="9.95" customHeight="1" spans="1:26">
      <c r="A19" s="33" t="s">
        <v>73</v>
      </c>
      <c r="B19" s="33" t="s">
        <v>74</v>
      </c>
      <c r="C19" s="34"/>
      <c r="D19" s="34"/>
      <c r="E19" s="35"/>
      <c r="F19" s="36">
        <f t="shared" ref="F19:L19" si="0">SUM(F20:F22)</f>
        <v>30</v>
      </c>
      <c r="G19" s="36">
        <f t="shared" si="0"/>
        <v>0</v>
      </c>
      <c r="H19" s="36">
        <f t="shared" si="0"/>
        <v>0</v>
      </c>
      <c r="I19" s="36">
        <f t="shared" si="0"/>
        <v>8</v>
      </c>
      <c r="J19" s="36">
        <f t="shared" si="0"/>
        <v>22</v>
      </c>
      <c r="K19" s="68">
        <f t="shared" si="0"/>
        <v>2</v>
      </c>
      <c r="L19" s="68">
        <f t="shared" si="0"/>
        <v>8</v>
      </c>
      <c r="M19" s="69"/>
      <c r="N19" s="69"/>
      <c r="O19" s="69"/>
      <c r="P19" s="70"/>
      <c r="Q19" s="93" t="s">
        <v>75</v>
      </c>
      <c r="R19" s="93"/>
      <c r="S19" s="93" t="s">
        <v>76</v>
      </c>
      <c r="T19" s="93"/>
      <c r="U19" s="93" t="s">
        <v>77</v>
      </c>
      <c r="V19" s="93"/>
      <c r="W19" s="88"/>
      <c r="X19" s="88"/>
      <c r="Y19" s="97"/>
      <c r="Z19" s="97"/>
    </row>
    <row r="20" s="2" customFormat="1" ht="9.95" customHeight="1" spans="1:26">
      <c r="A20" s="37" t="s">
        <v>38</v>
      </c>
      <c r="B20" s="37" t="s">
        <v>78</v>
      </c>
      <c r="C20" s="38"/>
      <c r="D20" s="39"/>
      <c r="E20" s="40"/>
      <c r="F20" s="41"/>
      <c r="G20" s="26"/>
      <c r="H20" s="26"/>
      <c r="I20" s="26"/>
      <c r="J20" s="26"/>
      <c r="K20" s="71"/>
      <c r="L20" s="71"/>
      <c r="M20" s="69"/>
      <c r="N20" s="69"/>
      <c r="O20" s="69"/>
      <c r="P20" s="70"/>
      <c r="Q20" s="94" t="s">
        <v>79</v>
      </c>
      <c r="R20" s="94" t="s">
        <v>80</v>
      </c>
      <c r="S20" s="94" t="s">
        <v>79</v>
      </c>
      <c r="T20" s="94" t="s">
        <v>80</v>
      </c>
      <c r="U20" s="94" t="s">
        <v>79</v>
      </c>
      <c r="V20" s="94" t="s">
        <v>80</v>
      </c>
      <c r="W20" s="88"/>
      <c r="X20" s="88"/>
      <c r="Y20" s="97"/>
      <c r="Z20" s="97"/>
    </row>
    <row r="21" s="3" customFormat="1" ht="9.95" customHeight="1" spans="1:26">
      <c r="A21" s="42" t="s">
        <v>47</v>
      </c>
      <c r="B21" s="43" t="s">
        <v>81</v>
      </c>
      <c r="C21" s="38" t="str">
        <f>C9</f>
        <v>新建</v>
      </c>
      <c r="D21" s="38" t="str">
        <f>D9</f>
        <v>挖补地上</v>
      </c>
      <c r="E21" s="40" t="str">
        <f>"实施农村危房改造"&amp;X21&amp;"户"</f>
        <v>实施农村危房改造2户</v>
      </c>
      <c r="F21" s="41">
        <f>X21*15</f>
        <v>30</v>
      </c>
      <c r="G21" s="26"/>
      <c r="H21" s="26"/>
      <c r="I21" s="26">
        <f>(S21+U21)*2+(T21+V21)*6</f>
        <v>8</v>
      </c>
      <c r="J21" s="26">
        <f>F21-I21</f>
        <v>22</v>
      </c>
      <c r="K21" s="71">
        <f>X21</f>
        <v>2</v>
      </c>
      <c r="L21" s="71">
        <f>X21*4</f>
        <v>8</v>
      </c>
      <c r="M21" s="72"/>
      <c r="N21" s="72"/>
      <c r="O21" s="72"/>
      <c r="P21" s="73"/>
      <c r="Q21" s="95">
        <v>1</v>
      </c>
      <c r="R21" s="95">
        <v>0</v>
      </c>
      <c r="S21" s="95">
        <v>0</v>
      </c>
      <c r="T21" s="95">
        <v>0</v>
      </c>
      <c r="U21" s="95">
        <v>1</v>
      </c>
      <c r="V21" s="95">
        <v>1</v>
      </c>
      <c r="W21" s="96">
        <f>SUM(Q21:V21)</f>
        <v>3</v>
      </c>
      <c r="X21" s="96">
        <f>SUM(S21:V21)</f>
        <v>2</v>
      </c>
      <c r="Y21" s="96"/>
      <c r="Z21" s="96"/>
    </row>
    <row r="22" s="2" customFormat="1" ht="9.95" customHeight="1" spans="1:26">
      <c r="A22" s="37" t="s">
        <v>56</v>
      </c>
      <c r="B22" s="37" t="s">
        <v>82</v>
      </c>
      <c r="C22" s="39"/>
      <c r="D22" s="39"/>
      <c r="E22" s="44"/>
      <c r="F22" s="41"/>
      <c r="G22" s="26"/>
      <c r="H22" s="26"/>
      <c r="I22" s="26"/>
      <c r="J22" s="26"/>
      <c r="K22" s="71"/>
      <c r="L22" s="71"/>
      <c r="M22" s="74"/>
      <c r="N22" s="74"/>
      <c r="O22" s="74"/>
      <c r="P22" s="75"/>
      <c r="Q22" s="92"/>
      <c r="R22" s="92"/>
      <c r="S22" s="92"/>
      <c r="T22" s="92"/>
      <c r="U22" s="92"/>
      <c r="V22" s="92"/>
      <c r="W22" s="92"/>
      <c r="X22" s="92"/>
      <c r="Y22" s="92"/>
      <c r="Z22" s="92"/>
    </row>
    <row r="23" ht="9.95" customHeight="1" spans="1:26">
      <c r="A23" s="21" t="s">
        <v>83</v>
      </c>
      <c r="B23" s="21" t="s">
        <v>84</v>
      </c>
      <c r="C23" s="13"/>
      <c r="D23" s="13"/>
      <c r="E23" s="19"/>
      <c r="F23" s="20"/>
      <c r="G23" s="45"/>
      <c r="H23" s="45"/>
      <c r="I23" s="45"/>
      <c r="J23" s="45"/>
      <c r="K23" s="64"/>
      <c r="L23" s="64"/>
      <c r="M23" s="62"/>
      <c r="N23" s="62"/>
      <c r="O23" s="62"/>
      <c r="P23" s="63"/>
      <c r="Q23" s="92"/>
      <c r="R23" s="92"/>
      <c r="S23" s="92"/>
      <c r="T23" s="92"/>
      <c r="U23" s="92"/>
      <c r="V23" s="92"/>
      <c r="W23" s="92"/>
      <c r="X23" s="92"/>
      <c r="Y23" s="92"/>
      <c r="Z23" s="92"/>
    </row>
    <row r="24" ht="9.95" customHeight="1" spans="1:26">
      <c r="A24" s="22" t="s">
        <v>38</v>
      </c>
      <c r="B24" s="22" t="s">
        <v>85</v>
      </c>
      <c r="C24" s="13"/>
      <c r="D24" s="13"/>
      <c r="E24" s="19"/>
      <c r="F24" s="20"/>
      <c r="G24" s="45"/>
      <c r="H24" s="45"/>
      <c r="I24" s="45"/>
      <c r="J24" s="45"/>
      <c r="K24" s="64"/>
      <c r="L24" s="64"/>
      <c r="M24" s="62"/>
      <c r="N24" s="62"/>
      <c r="O24" s="62"/>
      <c r="P24" s="63"/>
      <c r="Q24" s="92"/>
      <c r="R24" s="92"/>
      <c r="S24" s="92"/>
      <c r="T24" s="92"/>
      <c r="U24" s="92"/>
      <c r="V24" s="92"/>
      <c r="W24" s="92"/>
      <c r="X24" s="92"/>
      <c r="Y24" s="92"/>
      <c r="Z24" s="92"/>
    </row>
    <row r="25" ht="9.95" customHeight="1" spans="1:26">
      <c r="A25" s="22" t="s">
        <v>47</v>
      </c>
      <c r="B25" s="22" t="s">
        <v>86</v>
      </c>
      <c r="C25" s="28"/>
      <c r="D25" s="28"/>
      <c r="E25" s="19"/>
      <c r="F25" s="23"/>
      <c r="G25" s="24"/>
      <c r="H25" s="24"/>
      <c r="I25" s="24"/>
      <c r="J25" s="24"/>
      <c r="K25" s="64"/>
      <c r="L25" s="64"/>
      <c r="M25" s="62"/>
      <c r="N25" s="62"/>
      <c r="O25" s="62"/>
      <c r="P25" s="63"/>
      <c r="Q25" s="92"/>
      <c r="R25" s="92"/>
      <c r="S25" s="92"/>
      <c r="T25" s="92"/>
      <c r="U25" s="92"/>
      <c r="V25" s="92"/>
      <c r="W25" s="92"/>
      <c r="X25" s="92"/>
      <c r="Y25" s="92"/>
      <c r="Z25" s="92"/>
    </row>
    <row r="26" ht="9.95" customHeight="1" spans="1:26">
      <c r="A26" s="22" t="s">
        <v>56</v>
      </c>
      <c r="B26" s="22" t="s">
        <v>87</v>
      </c>
      <c r="C26" s="13"/>
      <c r="D26" s="13"/>
      <c r="E26" s="19"/>
      <c r="F26" s="23"/>
      <c r="G26" s="26"/>
      <c r="H26" s="27"/>
      <c r="I26" s="66"/>
      <c r="J26" s="66"/>
      <c r="K26" s="67"/>
      <c r="L26" s="67"/>
      <c r="M26" s="62"/>
      <c r="N26" s="62"/>
      <c r="O26" s="62"/>
      <c r="P26" s="63"/>
      <c r="Q26" s="92"/>
      <c r="R26" s="92"/>
      <c r="S26" s="92"/>
      <c r="T26" s="92"/>
      <c r="U26" s="92"/>
      <c r="V26" s="92"/>
      <c r="W26" s="92"/>
      <c r="X26" s="92"/>
      <c r="Y26" s="92"/>
      <c r="Z26" s="92"/>
    </row>
    <row r="27" ht="9.95" customHeight="1" spans="1:26">
      <c r="A27" s="22" t="s">
        <v>58</v>
      </c>
      <c r="B27" s="22" t="s">
        <v>88</v>
      </c>
      <c r="C27" s="13"/>
      <c r="D27" s="13"/>
      <c r="E27" s="46"/>
      <c r="F27" s="23"/>
      <c r="G27" s="26"/>
      <c r="H27" s="27"/>
      <c r="I27" s="66"/>
      <c r="J27" s="76"/>
      <c r="K27" s="67"/>
      <c r="L27" s="67"/>
      <c r="M27" s="62"/>
      <c r="N27" s="62"/>
      <c r="O27" s="62"/>
      <c r="P27" s="63"/>
      <c r="Q27" s="92"/>
      <c r="R27" s="92"/>
      <c r="S27" s="92"/>
      <c r="T27" s="92"/>
      <c r="U27" s="92"/>
      <c r="V27" s="92"/>
      <c r="W27" s="92"/>
      <c r="X27" s="92"/>
      <c r="Y27" s="92"/>
      <c r="Z27" s="92"/>
    </row>
    <row r="28" ht="9.95" customHeight="1" spans="1:26">
      <c r="A28" s="22" t="s">
        <v>68</v>
      </c>
      <c r="B28" s="22" t="s">
        <v>89</v>
      </c>
      <c r="C28" s="31"/>
      <c r="D28" s="31"/>
      <c r="E28" s="32"/>
      <c r="F28" s="23"/>
      <c r="G28" s="30"/>
      <c r="H28" s="30"/>
      <c r="I28" s="30"/>
      <c r="J28" s="77"/>
      <c r="K28" s="67"/>
      <c r="L28" s="67"/>
      <c r="M28" s="62"/>
      <c r="N28" s="62"/>
      <c r="O28" s="62"/>
      <c r="P28" s="63"/>
      <c r="Q28" s="92"/>
      <c r="R28" s="92"/>
      <c r="S28" s="92"/>
      <c r="T28" s="92"/>
      <c r="U28" s="92"/>
      <c r="V28" s="92"/>
      <c r="W28" s="92"/>
      <c r="X28" s="92"/>
      <c r="Y28" s="92"/>
      <c r="Z28" s="92"/>
    </row>
    <row r="29" ht="9.95" customHeight="1" spans="1:26">
      <c r="A29" s="21" t="s">
        <v>90</v>
      </c>
      <c r="B29" s="21" t="s">
        <v>91</v>
      </c>
      <c r="C29" s="13"/>
      <c r="D29" s="13"/>
      <c r="E29" s="19"/>
      <c r="F29" s="23"/>
      <c r="G29" s="24"/>
      <c r="H29" s="24"/>
      <c r="I29" s="24"/>
      <c r="J29" s="24"/>
      <c r="K29" s="67"/>
      <c r="L29" s="67"/>
      <c r="M29" s="62"/>
      <c r="N29" s="62"/>
      <c r="O29" s="62"/>
      <c r="P29" s="63"/>
      <c r="Q29" s="92"/>
      <c r="R29" s="92"/>
      <c r="S29" s="92"/>
      <c r="T29" s="92"/>
      <c r="U29" s="92"/>
      <c r="V29" s="92"/>
      <c r="W29" s="92"/>
      <c r="X29" s="92"/>
      <c r="Y29" s="92"/>
      <c r="Z29" s="92"/>
    </row>
    <row r="30" ht="9.95" customHeight="1" spans="1:26">
      <c r="A30" s="22" t="s">
        <v>38</v>
      </c>
      <c r="B30" s="22" t="s">
        <v>92</v>
      </c>
      <c r="C30" s="13"/>
      <c r="D30" s="13"/>
      <c r="E30" s="19"/>
      <c r="F30" s="23"/>
      <c r="G30" s="24"/>
      <c r="H30" s="24"/>
      <c r="I30" s="24"/>
      <c r="J30" s="24"/>
      <c r="K30" s="67"/>
      <c r="L30" s="67"/>
      <c r="M30" s="62"/>
      <c r="N30" s="62"/>
      <c r="O30" s="62"/>
      <c r="P30" s="63"/>
      <c r="Q30" s="92"/>
      <c r="R30" s="92"/>
      <c r="S30" s="92"/>
      <c r="T30" s="92"/>
      <c r="U30" s="92"/>
      <c r="V30" s="92"/>
      <c r="W30" s="92"/>
      <c r="X30" s="92"/>
      <c r="Y30" s="92"/>
      <c r="Z30" s="92"/>
    </row>
    <row r="31" ht="9.95" customHeight="1" spans="1:26">
      <c r="A31" s="22" t="s">
        <v>47</v>
      </c>
      <c r="B31" s="22" t="s">
        <v>91</v>
      </c>
      <c r="C31" s="13"/>
      <c r="D31" s="13"/>
      <c r="E31" s="47"/>
      <c r="F31" s="23"/>
      <c r="G31" s="26"/>
      <c r="H31" s="26"/>
      <c r="I31" s="26"/>
      <c r="J31" s="26"/>
      <c r="K31" s="67"/>
      <c r="L31" s="67"/>
      <c r="M31" s="62"/>
      <c r="N31" s="62"/>
      <c r="O31" s="62"/>
      <c r="P31" s="63"/>
      <c r="Q31" s="92"/>
      <c r="R31" s="92"/>
      <c r="S31" s="92"/>
      <c r="T31" s="92"/>
      <c r="U31" s="92"/>
      <c r="V31" s="92"/>
      <c r="W31" s="92"/>
      <c r="X31" s="92"/>
      <c r="Y31" s="92"/>
      <c r="Z31" s="92"/>
    </row>
    <row r="32" ht="9.95" customHeight="1" spans="1:26">
      <c r="A32" s="22" t="s">
        <v>56</v>
      </c>
      <c r="B32" s="22" t="s">
        <v>89</v>
      </c>
      <c r="C32" s="31"/>
      <c r="D32" s="31"/>
      <c r="E32" s="32"/>
      <c r="F32" s="20"/>
      <c r="G32" s="48"/>
      <c r="H32" s="48"/>
      <c r="I32" s="48"/>
      <c r="J32" s="48"/>
      <c r="K32" s="67"/>
      <c r="L32" s="67"/>
      <c r="M32" s="62"/>
      <c r="N32" s="62"/>
      <c r="O32" s="62"/>
      <c r="P32" s="63"/>
      <c r="Q32" s="92"/>
      <c r="R32" s="92"/>
      <c r="S32" s="92"/>
      <c r="T32" s="92"/>
      <c r="U32" s="92"/>
      <c r="V32" s="92"/>
      <c r="W32" s="92"/>
      <c r="X32" s="92"/>
      <c r="Y32" s="92"/>
      <c r="Z32" s="92"/>
    </row>
    <row r="33" s="4" customFormat="1" ht="9.95" customHeight="1" spans="1:26">
      <c r="A33" s="21" t="s">
        <v>93</v>
      </c>
      <c r="B33" s="21" t="s">
        <v>94</v>
      </c>
      <c r="C33" s="49"/>
      <c r="D33" s="49"/>
      <c r="E33" s="50"/>
      <c r="F33" s="20"/>
      <c r="G33" s="48"/>
      <c r="H33" s="48"/>
      <c r="I33" s="48"/>
      <c r="J33" s="48"/>
      <c r="K33" s="61"/>
      <c r="L33" s="61"/>
      <c r="M33" s="78"/>
      <c r="N33" s="78"/>
      <c r="O33" s="78"/>
      <c r="P33" s="79"/>
      <c r="Q33" s="97"/>
      <c r="R33" s="97"/>
      <c r="S33" s="97"/>
      <c r="T33" s="97"/>
      <c r="U33" s="97"/>
      <c r="V33" s="97"/>
      <c r="W33" s="97"/>
      <c r="X33" s="97"/>
      <c r="Y33" s="97"/>
      <c r="Z33" s="97"/>
    </row>
    <row r="34" ht="9.95" customHeight="1" spans="1:26">
      <c r="A34" s="22" t="s">
        <v>38</v>
      </c>
      <c r="B34" s="22" t="s">
        <v>95</v>
      </c>
      <c r="C34" s="31"/>
      <c r="D34" s="31"/>
      <c r="E34" s="32"/>
      <c r="F34" s="20"/>
      <c r="G34" s="48"/>
      <c r="H34" s="48"/>
      <c r="I34" s="48"/>
      <c r="J34" s="48"/>
      <c r="K34" s="67"/>
      <c r="L34" s="67"/>
      <c r="M34" s="62"/>
      <c r="N34" s="62"/>
      <c r="O34" s="62"/>
      <c r="P34" s="63"/>
      <c r="Q34" s="92"/>
      <c r="R34" s="92"/>
      <c r="S34" s="92"/>
      <c r="T34" s="92"/>
      <c r="U34" s="92"/>
      <c r="V34" s="92"/>
      <c r="W34" s="92"/>
      <c r="X34" s="92"/>
      <c r="Y34" s="92"/>
      <c r="Z34" s="92"/>
    </row>
    <row r="35" ht="9.95" customHeight="1" spans="1:26">
      <c r="A35" s="22" t="s">
        <v>47</v>
      </c>
      <c r="B35" s="22" t="s">
        <v>96</v>
      </c>
      <c r="C35" s="31"/>
      <c r="D35" s="31"/>
      <c r="E35" s="32"/>
      <c r="F35" s="20"/>
      <c r="G35" s="48"/>
      <c r="H35" s="48"/>
      <c r="I35" s="48"/>
      <c r="J35" s="48"/>
      <c r="K35" s="67"/>
      <c r="L35" s="67"/>
      <c r="M35" s="62"/>
      <c r="N35" s="62"/>
      <c r="O35" s="62"/>
      <c r="P35" s="63"/>
      <c r="Q35" s="92"/>
      <c r="R35" s="92"/>
      <c r="S35" s="92"/>
      <c r="T35" s="92"/>
      <c r="U35" s="92"/>
      <c r="V35" s="92"/>
      <c r="W35" s="92"/>
      <c r="X35" s="92"/>
      <c r="Y35" s="92"/>
      <c r="Z35" s="92"/>
    </row>
    <row r="36" ht="9.95" customHeight="1" spans="1:26">
      <c r="A36" s="22" t="s">
        <v>56</v>
      </c>
      <c r="B36" s="22" t="s">
        <v>97</v>
      </c>
      <c r="C36" s="31"/>
      <c r="D36" s="31"/>
      <c r="E36" s="32"/>
      <c r="F36" s="20"/>
      <c r="G36" s="48"/>
      <c r="H36" s="48"/>
      <c r="I36" s="48"/>
      <c r="J36" s="48"/>
      <c r="K36" s="67"/>
      <c r="L36" s="67"/>
      <c r="M36" s="62"/>
      <c r="N36" s="62"/>
      <c r="O36" s="62"/>
      <c r="P36" s="63"/>
      <c r="Q36" s="92"/>
      <c r="R36" s="92"/>
      <c r="S36" s="92"/>
      <c r="T36" s="92"/>
      <c r="U36" s="92"/>
      <c r="V36" s="92"/>
      <c r="W36" s="92"/>
      <c r="X36" s="92"/>
      <c r="Y36" s="92"/>
      <c r="Z36" s="92"/>
    </row>
    <row r="37" ht="9.95" customHeight="1" spans="1:26">
      <c r="A37" s="22" t="s">
        <v>58</v>
      </c>
      <c r="B37" s="22" t="s">
        <v>69</v>
      </c>
      <c r="C37" s="31"/>
      <c r="D37" s="31"/>
      <c r="E37" s="32"/>
      <c r="F37" s="20"/>
      <c r="G37" s="48"/>
      <c r="H37" s="48"/>
      <c r="I37" s="48"/>
      <c r="J37" s="48"/>
      <c r="K37" s="67"/>
      <c r="L37" s="67"/>
      <c r="M37" s="62"/>
      <c r="N37" s="62"/>
      <c r="O37" s="62"/>
      <c r="P37" s="63"/>
      <c r="Q37" s="92"/>
      <c r="R37" s="92"/>
      <c r="S37" s="92"/>
      <c r="T37" s="92"/>
      <c r="U37" s="92"/>
      <c r="V37" s="92"/>
      <c r="W37" s="92"/>
      <c r="X37" s="92"/>
      <c r="Y37" s="92"/>
      <c r="Z37" s="92"/>
    </row>
    <row r="38" ht="9.95" customHeight="1" spans="1:26">
      <c r="A38" s="21" t="s">
        <v>98</v>
      </c>
      <c r="B38" s="21" t="s">
        <v>99</v>
      </c>
      <c r="C38" s="13"/>
      <c r="D38" s="13"/>
      <c r="E38" s="19"/>
      <c r="F38" s="20"/>
      <c r="G38" s="45"/>
      <c r="H38" s="45"/>
      <c r="I38" s="45"/>
      <c r="J38" s="45"/>
      <c r="K38" s="64"/>
      <c r="L38" s="64"/>
      <c r="M38" s="62"/>
      <c r="N38" s="62"/>
      <c r="O38" s="62"/>
      <c r="P38" s="63"/>
      <c r="Q38" s="92"/>
      <c r="R38" s="92"/>
      <c r="S38" s="92"/>
      <c r="T38" s="92"/>
      <c r="U38" s="92"/>
      <c r="V38" s="92"/>
      <c r="W38" s="92"/>
      <c r="X38" s="92"/>
      <c r="Y38" s="92"/>
      <c r="Z38" s="92"/>
    </row>
    <row r="39" ht="9.95" customHeight="1" spans="1:26">
      <c r="A39" s="22" t="s">
        <v>38</v>
      </c>
      <c r="B39" s="22" t="s">
        <v>100</v>
      </c>
      <c r="C39" s="13"/>
      <c r="D39" s="13"/>
      <c r="E39" s="19"/>
      <c r="F39" s="23"/>
      <c r="G39" s="24"/>
      <c r="H39" s="24"/>
      <c r="I39" s="24"/>
      <c r="J39" s="24"/>
      <c r="K39" s="64"/>
      <c r="L39" s="64"/>
      <c r="M39" s="62"/>
      <c r="N39" s="62"/>
      <c r="O39" s="62"/>
      <c r="P39" s="63"/>
      <c r="Q39" s="92"/>
      <c r="R39" s="92"/>
      <c r="S39" s="92"/>
      <c r="T39" s="92"/>
      <c r="U39" s="92"/>
      <c r="V39" s="92"/>
      <c r="W39" s="92"/>
      <c r="X39" s="92"/>
      <c r="Y39" s="92"/>
      <c r="Z39" s="92"/>
    </row>
    <row r="40" ht="9.95" customHeight="1" spans="1:26">
      <c r="A40" s="22" t="s">
        <v>47</v>
      </c>
      <c r="B40" s="22" t="s">
        <v>101</v>
      </c>
      <c r="C40" s="13"/>
      <c r="D40" s="13"/>
      <c r="E40" s="19"/>
      <c r="F40" s="23"/>
      <c r="G40" s="24"/>
      <c r="H40" s="24"/>
      <c r="I40" s="24"/>
      <c r="J40" s="24"/>
      <c r="K40" s="64"/>
      <c r="L40" s="64"/>
      <c r="M40" s="62"/>
      <c r="N40" s="62"/>
      <c r="O40" s="62"/>
      <c r="P40" s="63"/>
      <c r="Q40" s="92"/>
      <c r="R40" s="92"/>
      <c r="S40" s="92"/>
      <c r="T40" s="92"/>
      <c r="U40" s="92"/>
      <c r="V40" s="92"/>
      <c r="W40" s="92"/>
      <c r="X40" s="92"/>
      <c r="Y40" s="92"/>
      <c r="Z40" s="92"/>
    </row>
    <row r="41" ht="9.95" customHeight="1" spans="1:26">
      <c r="A41" s="22" t="s">
        <v>56</v>
      </c>
      <c r="B41" s="22" t="s">
        <v>89</v>
      </c>
      <c r="C41" s="31"/>
      <c r="D41" s="31"/>
      <c r="E41" s="32"/>
      <c r="F41" s="23"/>
      <c r="G41" s="26"/>
      <c r="H41" s="26"/>
      <c r="I41" s="26"/>
      <c r="J41" s="26"/>
      <c r="K41" s="64"/>
      <c r="L41" s="64"/>
      <c r="M41" s="62"/>
      <c r="N41" s="62"/>
      <c r="O41" s="62"/>
      <c r="P41" s="63"/>
      <c r="Q41" s="92"/>
      <c r="R41" s="92"/>
      <c r="S41" s="92"/>
      <c r="T41" s="92"/>
      <c r="U41" s="92"/>
      <c r="V41" s="92"/>
      <c r="W41" s="92"/>
      <c r="X41" s="92"/>
      <c r="Y41" s="92"/>
      <c r="Z41" s="92"/>
    </row>
    <row r="43" ht="26.25" customHeight="1" spans="5:5">
      <c r="E43" t="s">
        <v>125</v>
      </c>
    </row>
    <row r="44" ht="26.25" customHeight="1"/>
    <row r="45" ht="26.25" customHeight="1"/>
    <row r="46" ht="24" customHeight="1"/>
    <row r="47" ht="26.25" customHeight="1"/>
    <row r="48" ht="26.25" customHeight="1"/>
    <row r="49" ht="24" customHeight="1"/>
    <row r="50" ht="26.25" customHeight="1"/>
    <row r="51" ht="23.25" customHeight="1"/>
    <row r="52" ht="21.75" customHeight="1"/>
    <row r="53" ht="27" customHeight="1"/>
    <row r="54" ht="18.75" customHeight="1"/>
  </sheetData>
  <mergeCells count="47">
    <mergeCell ref="A1:P1"/>
    <mergeCell ref="A2:E2"/>
    <mergeCell ref="H2:J2"/>
    <mergeCell ref="K2:P2"/>
    <mergeCell ref="G3:J3"/>
    <mergeCell ref="A5:B5"/>
    <mergeCell ref="Q18:V18"/>
    <mergeCell ref="Q19:R19"/>
    <mergeCell ref="S19:T19"/>
    <mergeCell ref="U19:V19"/>
    <mergeCell ref="A3:A4"/>
    <mergeCell ref="B3:B4"/>
    <mergeCell ref="C3:C4"/>
    <mergeCell ref="D3:D4"/>
    <mergeCell ref="E3:E4"/>
    <mergeCell ref="F3:F4"/>
    <mergeCell ref="K3:K4"/>
    <mergeCell ref="L3:L4"/>
    <mergeCell ref="M3:M4"/>
    <mergeCell ref="N3:N4"/>
    <mergeCell ref="O3:O4"/>
    <mergeCell ref="P3:P4"/>
    <mergeCell ref="Q5:Q8"/>
    <mergeCell ref="Q10:Q13"/>
    <mergeCell ref="R5:R8"/>
    <mergeCell ref="R10:R13"/>
    <mergeCell ref="S5:S8"/>
    <mergeCell ref="S10:S13"/>
    <mergeCell ref="T5:T8"/>
    <mergeCell ref="T10:T13"/>
    <mergeCell ref="U5:U8"/>
    <mergeCell ref="U10:U13"/>
    <mergeCell ref="V5:V8"/>
    <mergeCell ref="V10:V13"/>
    <mergeCell ref="W5:W8"/>
    <mergeCell ref="W10:W13"/>
    <mergeCell ref="W18:W20"/>
    <mergeCell ref="X5:X8"/>
    <mergeCell ref="X10:X13"/>
    <mergeCell ref="X18:X20"/>
    <mergeCell ref="Y5:Y8"/>
    <mergeCell ref="Y10:Y13"/>
    <mergeCell ref="Z5:Z8"/>
    <mergeCell ref="AA5:AA8"/>
    <mergeCell ref="AB5:AB8"/>
    <mergeCell ref="AC5:AC8"/>
    <mergeCell ref="AD5:AD8"/>
  </mergeCells>
  <printOptions horizontalCentered="1" verticalCentered="1"/>
  <pageMargins left="0.349305555555556" right="0.15625" top="0.238888888888889" bottom="0.238888888888889" header="0.2" footer="0.2"/>
  <pageSetup paperSize="9" orientation="landscape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autoPageBreaks="0"/>
  </sheetPr>
  <dimension ref="A1:AD54"/>
  <sheetViews>
    <sheetView showZeros="0" zoomScale="85" zoomScaleNormal="85" workbookViewId="0">
      <selection activeCell="F5" sqref="F5:J5"/>
    </sheetView>
  </sheetViews>
  <sheetFormatPr defaultColWidth="9" defaultRowHeight="15.6"/>
  <cols>
    <col min="1" max="1" width="4.625" customWidth="1"/>
    <col min="2" max="2" width="12.625" customWidth="1"/>
    <col min="3" max="3" width="5.25" customWidth="1"/>
    <col min="4" max="4" width="6.375" customWidth="1"/>
    <col min="5" max="5" width="33.6" customWidth="1"/>
    <col min="6" max="6" width="8.25" customWidth="1"/>
    <col min="7" max="7" width="6.375" customWidth="1"/>
    <col min="8" max="8" width="6.75" customWidth="1"/>
    <col min="9" max="9" width="5.9" customWidth="1"/>
    <col min="10" max="10" width="6.7" customWidth="1"/>
    <col min="11" max="12" width="5.625" style="5" customWidth="1"/>
    <col min="13" max="16" width="5.625" customWidth="1"/>
    <col min="17" max="17" width="6.125" style="6" customWidth="1"/>
    <col min="18" max="18" width="11.2" style="6" customWidth="1"/>
    <col min="19" max="19" width="6.125" style="6" customWidth="1"/>
    <col min="20" max="20" width="11.2" style="6" customWidth="1"/>
    <col min="21" max="21" width="6.125" style="6" customWidth="1"/>
    <col min="22" max="22" width="11.2" style="6" customWidth="1"/>
    <col min="23" max="26" width="6.125" style="6" customWidth="1"/>
    <col min="27" max="30" width="6.125" customWidth="1"/>
  </cols>
  <sheetData>
    <row r="1" ht="20.1" customHeight="1" spans="1:26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51"/>
      <c r="L1" s="51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12" customHeight="1" spans="1:16">
      <c r="A2" s="8" t="s">
        <v>126</v>
      </c>
      <c r="B2" s="8"/>
      <c r="C2" s="8"/>
      <c r="D2" s="8"/>
      <c r="E2" s="8"/>
      <c r="F2" s="9"/>
      <c r="G2" s="9"/>
      <c r="H2" s="10"/>
      <c r="I2" s="10"/>
      <c r="J2" s="10"/>
      <c r="K2" s="52" t="s">
        <v>2</v>
      </c>
      <c r="L2" s="52"/>
      <c r="M2" s="53"/>
      <c r="N2" s="53"/>
      <c r="O2" s="53"/>
      <c r="P2" s="53"/>
    </row>
    <row r="3" ht="18" customHeight="1" spans="1:26">
      <c r="A3" s="11" t="s">
        <v>3</v>
      </c>
      <c r="B3" s="11" t="s">
        <v>4</v>
      </c>
      <c r="C3" s="12" t="s">
        <v>5</v>
      </c>
      <c r="D3" s="12" t="s">
        <v>6</v>
      </c>
      <c r="E3" s="12" t="s">
        <v>7</v>
      </c>
      <c r="F3" s="13" t="s">
        <v>8</v>
      </c>
      <c r="G3" s="14" t="s">
        <v>9</v>
      </c>
      <c r="H3" s="15"/>
      <c r="I3" s="15"/>
      <c r="J3" s="54"/>
      <c r="K3" s="55" t="s">
        <v>10</v>
      </c>
      <c r="L3" s="55" t="s">
        <v>11</v>
      </c>
      <c r="M3" s="56" t="s">
        <v>12</v>
      </c>
      <c r="N3" s="16" t="s">
        <v>13</v>
      </c>
      <c r="O3" s="16" t="s">
        <v>14</v>
      </c>
      <c r="P3" s="16" t="s">
        <v>15</v>
      </c>
      <c r="Q3" s="80"/>
      <c r="R3" s="80"/>
      <c r="S3" s="80"/>
      <c r="T3" s="80"/>
      <c r="U3" s="80"/>
      <c r="V3" s="80"/>
      <c r="W3" s="80"/>
      <c r="X3" s="80"/>
      <c r="Y3" s="80"/>
      <c r="Z3" s="80"/>
    </row>
    <row r="4" ht="36" customHeight="1" spans="1:26">
      <c r="A4" s="11"/>
      <c r="B4" s="11"/>
      <c r="C4" s="12"/>
      <c r="D4" s="12"/>
      <c r="E4" s="12"/>
      <c r="F4" s="13"/>
      <c r="G4" s="13" t="s">
        <v>16</v>
      </c>
      <c r="H4" s="16" t="s">
        <v>17</v>
      </c>
      <c r="I4" s="57" t="s">
        <v>18</v>
      </c>
      <c r="J4" s="57" t="s">
        <v>19</v>
      </c>
      <c r="K4" s="55"/>
      <c r="L4" s="55"/>
      <c r="M4" s="58"/>
      <c r="N4" s="16"/>
      <c r="O4" s="16"/>
      <c r="P4" s="16"/>
      <c r="Q4" s="80"/>
      <c r="R4" s="80"/>
      <c r="S4" s="80"/>
      <c r="T4" s="80"/>
      <c r="U4" s="80"/>
      <c r="V4" s="80"/>
      <c r="W4" s="80"/>
      <c r="X4" s="80"/>
      <c r="Y4" s="80"/>
      <c r="Z4" s="80"/>
    </row>
    <row r="5" ht="9.95" customHeight="1" spans="1:30">
      <c r="A5" s="17" t="s">
        <v>20</v>
      </c>
      <c r="B5" s="18"/>
      <c r="C5" s="19"/>
      <c r="D5" s="19"/>
      <c r="E5" s="19"/>
      <c r="F5" s="20">
        <f>SUM(F6,F19,F23,F29,F33,F38)</f>
        <v>45.11</v>
      </c>
      <c r="G5" s="20">
        <f>SUM(G6,G19,G23,G29,G33,G38)</f>
        <v>0</v>
      </c>
      <c r="H5" s="20">
        <f>SUM(H6,H19,H23,H29,H33,H38)</f>
        <v>30</v>
      </c>
      <c r="I5" s="20">
        <f>SUM(I6,I19,I23,I29,I33,I38)</f>
        <v>2</v>
      </c>
      <c r="J5" s="20">
        <f>SUM(J6,J19,J23,J29,J33,J38)</f>
        <v>13.11</v>
      </c>
      <c r="K5" s="59">
        <v>33</v>
      </c>
      <c r="L5" s="59">
        <v>134</v>
      </c>
      <c r="M5" s="60"/>
      <c r="N5" s="60"/>
      <c r="O5" s="60"/>
      <c r="P5" s="60"/>
      <c r="Q5" s="81" t="s">
        <v>21</v>
      </c>
      <c r="R5" s="82" t="s">
        <v>22</v>
      </c>
      <c r="S5" s="82" t="s">
        <v>23</v>
      </c>
      <c r="T5" s="83" t="s">
        <v>24</v>
      </c>
      <c r="U5" s="83" t="s">
        <v>25</v>
      </c>
      <c r="V5" s="83" t="s">
        <v>26</v>
      </c>
      <c r="W5" s="83" t="s">
        <v>27</v>
      </c>
      <c r="X5" s="83" t="s">
        <v>28</v>
      </c>
      <c r="Y5" s="83" t="s">
        <v>29</v>
      </c>
      <c r="Z5" s="83" t="s">
        <v>30</v>
      </c>
      <c r="AA5" s="98" t="s">
        <v>31</v>
      </c>
      <c r="AB5" s="98" t="s">
        <v>32</v>
      </c>
      <c r="AC5" s="98" t="s">
        <v>33</v>
      </c>
      <c r="AD5" s="98" t="s">
        <v>34</v>
      </c>
    </row>
    <row r="6" ht="9.95" customHeight="1" spans="1:30">
      <c r="A6" s="21" t="s">
        <v>36</v>
      </c>
      <c r="B6" s="21" t="s">
        <v>37</v>
      </c>
      <c r="C6" s="13"/>
      <c r="D6" s="13"/>
      <c r="E6" s="19"/>
      <c r="F6" s="20">
        <f>SUM(F7,F10:F12,F18)</f>
        <v>30.11</v>
      </c>
      <c r="G6" s="101"/>
      <c r="H6" s="101">
        <v>30</v>
      </c>
      <c r="I6" s="101"/>
      <c r="J6" s="101">
        <f>J9</f>
        <v>0.109999999999999</v>
      </c>
      <c r="K6" s="61">
        <f>K5</f>
        <v>33</v>
      </c>
      <c r="L6" s="61">
        <f>L5</f>
        <v>134</v>
      </c>
      <c r="M6" s="62"/>
      <c r="N6" s="62"/>
      <c r="O6" s="62"/>
      <c r="P6" s="63"/>
      <c r="Q6" s="84"/>
      <c r="R6" s="82"/>
      <c r="S6" s="82"/>
      <c r="T6" s="83"/>
      <c r="U6" s="83"/>
      <c r="V6" s="83"/>
      <c r="W6" s="83"/>
      <c r="X6" s="83"/>
      <c r="Y6" s="83"/>
      <c r="Z6" s="83"/>
      <c r="AA6" s="98"/>
      <c r="AB6" s="98"/>
      <c r="AC6" s="98"/>
      <c r="AD6" s="98"/>
    </row>
    <row r="7" ht="9.95" customHeight="1" spans="1:30">
      <c r="A7" s="22" t="s">
        <v>38</v>
      </c>
      <c r="B7" s="22" t="s">
        <v>39</v>
      </c>
      <c r="C7" s="13"/>
      <c r="D7" s="13"/>
      <c r="E7" s="19"/>
      <c r="F7" s="23">
        <f>SUM(F8:F9)</f>
        <v>30.11</v>
      </c>
      <c r="G7" s="24"/>
      <c r="H7" s="24">
        <v>30</v>
      </c>
      <c r="I7" s="24"/>
      <c r="J7" s="24">
        <f>J9</f>
        <v>0.109999999999999</v>
      </c>
      <c r="K7" s="64">
        <f>K5</f>
        <v>33</v>
      </c>
      <c r="L7" s="64">
        <f>L5</f>
        <v>134</v>
      </c>
      <c r="M7" s="65"/>
      <c r="N7" s="65"/>
      <c r="O7" s="65"/>
      <c r="P7" s="65"/>
      <c r="Q7" s="84"/>
      <c r="R7" s="82"/>
      <c r="S7" s="82"/>
      <c r="T7" s="83"/>
      <c r="U7" s="83"/>
      <c r="V7" s="83"/>
      <c r="W7" s="83"/>
      <c r="X7" s="83"/>
      <c r="Y7" s="83"/>
      <c r="Z7" s="83"/>
      <c r="AA7" s="98"/>
      <c r="AB7" s="98"/>
      <c r="AC7" s="98"/>
      <c r="AD7" s="98"/>
    </row>
    <row r="8" ht="9.95" customHeight="1" spans="1:30">
      <c r="A8" s="22" t="s">
        <v>40</v>
      </c>
      <c r="B8" s="22" t="s">
        <v>41</v>
      </c>
      <c r="C8" s="13"/>
      <c r="D8" s="13"/>
      <c r="E8" s="19"/>
      <c r="F8" s="23"/>
      <c r="G8" s="24"/>
      <c r="H8" s="24"/>
      <c r="I8" s="24"/>
      <c r="J8" s="24"/>
      <c r="K8" s="64"/>
      <c r="L8" s="64"/>
      <c r="M8" s="65"/>
      <c r="N8" s="65"/>
      <c r="O8" s="65"/>
      <c r="P8" s="65"/>
      <c r="Q8" s="85"/>
      <c r="R8" s="82"/>
      <c r="S8" s="82"/>
      <c r="T8" s="83"/>
      <c r="U8" s="83"/>
      <c r="V8" s="83"/>
      <c r="W8" s="83"/>
      <c r="X8" s="83"/>
      <c r="Y8" s="83"/>
      <c r="Z8" s="83"/>
      <c r="AA8" s="98"/>
      <c r="AB8" s="98"/>
      <c r="AC8" s="98"/>
      <c r="AD8" s="98"/>
    </row>
    <row r="9" ht="50.1" customHeight="1" spans="1:30">
      <c r="A9" s="22" t="s">
        <v>42</v>
      </c>
      <c r="B9" s="22" t="s">
        <v>43</v>
      </c>
      <c r="C9" s="13" t="s">
        <v>44</v>
      </c>
      <c r="D9" s="13" t="s">
        <v>127</v>
      </c>
      <c r="E9" s="19" t="s">
        <v>128</v>
      </c>
      <c r="F9" s="23">
        <f>Q9</f>
        <v>30.11</v>
      </c>
      <c r="G9" s="24"/>
      <c r="H9" s="24">
        <v>30</v>
      </c>
      <c r="I9" s="24"/>
      <c r="J9" s="24">
        <f>F9-G9-H9-I9</f>
        <v>0.109999999999999</v>
      </c>
      <c r="K9" s="64">
        <f>K5</f>
        <v>33</v>
      </c>
      <c r="L9" s="64">
        <f>L5</f>
        <v>134</v>
      </c>
      <c r="M9" s="65"/>
      <c r="N9" s="65"/>
      <c r="O9" s="65"/>
      <c r="P9" s="65"/>
      <c r="Q9" s="86">
        <f>ROUND((R9*0.052+Q14*0.028+R14*0.06),2)</f>
        <v>30.11</v>
      </c>
      <c r="R9" s="86">
        <f>ROUND((T9*4*0.2+U9*3.5*0.2+V9*3*0.2+W9*2.5*0.2+X9*2*0.2+Y9*1.5*0.15+Z9*1*0.15+AA9*AB9*0.2+AC9*AD9*0.2),2)</f>
        <v>579.05</v>
      </c>
      <c r="S9" s="87">
        <f>SUM(T9:AA9,AC9)</f>
        <v>1317</v>
      </c>
      <c r="T9" s="88"/>
      <c r="U9" s="88"/>
      <c r="V9" s="88">
        <v>348</v>
      </c>
      <c r="W9" s="89">
        <v>589</v>
      </c>
      <c r="X9" s="89"/>
      <c r="Y9" s="89">
        <v>250</v>
      </c>
      <c r="Z9" s="89">
        <v>130</v>
      </c>
      <c r="AA9" s="100"/>
      <c r="AB9" s="100"/>
      <c r="AC9" s="100"/>
      <c r="AD9" s="100"/>
    </row>
    <row r="10" ht="9.95" customHeight="1" spans="1:26">
      <c r="A10" s="22" t="s">
        <v>47</v>
      </c>
      <c r="B10" s="22" t="s">
        <v>48</v>
      </c>
      <c r="C10" s="13"/>
      <c r="D10" s="13"/>
      <c r="E10" s="25"/>
      <c r="F10" s="23"/>
      <c r="G10" s="26"/>
      <c r="H10" s="27"/>
      <c r="I10" s="66"/>
      <c r="J10" s="66"/>
      <c r="K10" s="67"/>
      <c r="L10" s="67"/>
      <c r="M10" s="62"/>
      <c r="N10" s="62"/>
      <c r="O10" s="62"/>
      <c r="P10" s="63"/>
      <c r="Q10" s="83" t="s">
        <v>49</v>
      </c>
      <c r="R10" s="82" t="s">
        <v>50</v>
      </c>
      <c r="S10" s="90" t="s">
        <v>51</v>
      </c>
      <c r="T10" s="91" t="s">
        <v>52</v>
      </c>
      <c r="U10" s="91" t="s">
        <v>53</v>
      </c>
      <c r="V10" s="91" t="s">
        <v>54</v>
      </c>
      <c r="W10" s="91" t="s">
        <v>55</v>
      </c>
      <c r="X10" s="88"/>
      <c r="Y10" s="88"/>
      <c r="Z10" s="92"/>
    </row>
    <row r="11" ht="9.95" customHeight="1" spans="1:26">
      <c r="A11" s="22" t="s">
        <v>56</v>
      </c>
      <c r="B11" s="22" t="s">
        <v>57</v>
      </c>
      <c r="C11" s="28"/>
      <c r="D11" s="28"/>
      <c r="E11" s="29"/>
      <c r="F11" s="23"/>
      <c r="G11" s="26"/>
      <c r="H11" s="26"/>
      <c r="I11" s="26"/>
      <c r="J11" s="26"/>
      <c r="K11" s="67"/>
      <c r="L11" s="67"/>
      <c r="M11" s="62"/>
      <c r="N11" s="62"/>
      <c r="O11" s="62"/>
      <c r="P11" s="63"/>
      <c r="Q11" s="83"/>
      <c r="R11" s="82"/>
      <c r="S11" s="90"/>
      <c r="T11" s="91"/>
      <c r="U11" s="91"/>
      <c r="V11" s="91"/>
      <c r="W11" s="91"/>
      <c r="X11" s="88"/>
      <c r="Y11" s="88"/>
      <c r="Z11" s="92"/>
    </row>
    <row r="12" ht="9.95" customHeight="1" spans="1:26">
      <c r="A12" s="22" t="s">
        <v>58</v>
      </c>
      <c r="B12" s="22" t="s">
        <v>59</v>
      </c>
      <c r="C12" s="28"/>
      <c r="D12" s="28"/>
      <c r="E12" s="25"/>
      <c r="F12" s="23"/>
      <c r="G12" s="30"/>
      <c r="H12" s="30"/>
      <c r="I12" s="30"/>
      <c r="J12" s="30"/>
      <c r="K12" s="67"/>
      <c r="L12" s="67"/>
      <c r="M12" s="62"/>
      <c r="N12" s="62"/>
      <c r="O12" s="62"/>
      <c r="P12" s="63"/>
      <c r="Q12" s="83"/>
      <c r="R12" s="82"/>
      <c r="S12" s="90"/>
      <c r="T12" s="91"/>
      <c r="U12" s="91"/>
      <c r="V12" s="91"/>
      <c r="W12" s="91"/>
      <c r="X12" s="88"/>
      <c r="Y12" s="88"/>
      <c r="Z12" s="92"/>
    </row>
    <row r="13" ht="9.95" customHeight="1" spans="1:26">
      <c r="A13" s="22" t="s">
        <v>40</v>
      </c>
      <c r="B13" s="22" t="s">
        <v>60</v>
      </c>
      <c r="C13" s="13"/>
      <c r="D13" s="13"/>
      <c r="E13" s="25"/>
      <c r="F13" s="23"/>
      <c r="G13" s="26"/>
      <c r="H13" s="30"/>
      <c r="I13" s="26"/>
      <c r="J13" s="66"/>
      <c r="K13" s="67"/>
      <c r="L13" s="67"/>
      <c r="M13" s="62"/>
      <c r="N13" s="62"/>
      <c r="O13" s="62"/>
      <c r="P13" s="63"/>
      <c r="Q13" s="83"/>
      <c r="R13" s="82"/>
      <c r="S13" s="90"/>
      <c r="T13" s="91"/>
      <c r="U13" s="91"/>
      <c r="V13" s="91"/>
      <c r="W13" s="91"/>
      <c r="X13" s="88"/>
      <c r="Y13" s="88"/>
      <c r="Z13" s="92"/>
    </row>
    <row r="14" ht="9.95" customHeight="1" spans="1:26">
      <c r="A14" s="22" t="s">
        <v>42</v>
      </c>
      <c r="B14" s="22" t="s">
        <v>61</v>
      </c>
      <c r="C14" s="13"/>
      <c r="D14" s="13"/>
      <c r="E14" s="25"/>
      <c r="F14" s="23"/>
      <c r="G14" s="30"/>
      <c r="H14" s="26"/>
      <c r="I14" s="26"/>
      <c r="J14" s="26"/>
      <c r="K14" s="67"/>
      <c r="L14" s="67"/>
      <c r="M14" s="62"/>
      <c r="N14" s="62"/>
      <c r="O14" s="62"/>
      <c r="P14" s="63"/>
      <c r="Q14" s="86"/>
      <c r="R14" s="86">
        <f>ROUND((S14*T14*V14*2)+(S14*(U14+V14*2)*W14),2)</f>
        <v>0</v>
      </c>
      <c r="S14" s="88"/>
      <c r="T14" s="86"/>
      <c r="U14" s="86"/>
      <c r="V14" s="86"/>
      <c r="W14" s="86"/>
      <c r="X14" s="92"/>
      <c r="Y14" s="92"/>
      <c r="Z14" s="92"/>
    </row>
    <row r="15" ht="9.95" customHeight="1" spans="1:26">
      <c r="A15" s="22" t="s">
        <v>62</v>
      </c>
      <c r="B15" s="22" t="s">
        <v>63</v>
      </c>
      <c r="C15" s="28"/>
      <c r="D15" s="28"/>
      <c r="E15" s="25"/>
      <c r="F15" s="23"/>
      <c r="G15" s="30"/>
      <c r="H15" s="30"/>
      <c r="I15" s="30"/>
      <c r="J15" s="30"/>
      <c r="K15" s="67"/>
      <c r="L15" s="67"/>
      <c r="M15" s="62"/>
      <c r="N15" s="62"/>
      <c r="O15" s="62"/>
      <c r="P15" s="63"/>
      <c r="Q15" s="92"/>
      <c r="R15" s="92"/>
      <c r="S15" s="92"/>
      <c r="T15" s="92"/>
      <c r="U15" s="92"/>
      <c r="V15" s="92"/>
      <c r="W15" s="92"/>
      <c r="X15" s="92"/>
      <c r="Y15" s="92"/>
      <c r="Z15" s="92"/>
    </row>
    <row r="16" ht="9.95" customHeight="1" spans="1:26">
      <c r="A16" s="22" t="s">
        <v>64</v>
      </c>
      <c r="B16" s="22" t="s">
        <v>65</v>
      </c>
      <c r="C16" s="13"/>
      <c r="D16" s="13"/>
      <c r="E16" s="25"/>
      <c r="F16" s="23"/>
      <c r="G16" s="26"/>
      <c r="H16" s="26"/>
      <c r="I16" s="26"/>
      <c r="J16" s="26"/>
      <c r="K16" s="67"/>
      <c r="L16" s="67"/>
      <c r="M16" s="62"/>
      <c r="N16" s="62"/>
      <c r="O16" s="62"/>
      <c r="P16" s="63"/>
      <c r="Q16" s="92"/>
      <c r="R16" s="92"/>
      <c r="S16" s="92"/>
      <c r="T16" s="92"/>
      <c r="U16" s="92"/>
      <c r="V16" s="92"/>
      <c r="W16" s="92"/>
      <c r="X16" s="92"/>
      <c r="Y16" s="92"/>
      <c r="Z16" s="92"/>
    </row>
    <row r="17" ht="9.95" customHeight="1" spans="1:26">
      <c r="A17" s="22" t="s">
        <v>66</v>
      </c>
      <c r="B17" s="22" t="s">
        <v>67</v>
      </c>
      <c r="C17" s="31"/>
      <c r="D17" s="31"/>
      <c r="E17" s="32"/>
      <c r="F17" s="23"/>
      <c r="G17" s="26"/>
      <c r="H17" s="26"/>
      <c r="I17" s="26"/>
      <c r="J17" s="26"/>
      <c r="K17" s="67"/>
      <c r="L17" s="67"/>
      <c r="M17" s="62"/>
      <c r="N17" s="62"/>
      <c r="O17" s="62"/>
      <c r="P17" s="63"/>
      <c r="Q17" s="92"/>
      <c r="R17" s="92"/>
      <c r="S17" s="92"/>
      <c r="T17" s="92"/>
      <c r="U17" s="92"/>
      <c r="V17" s="92"/>
      <c r="W17" s="92"/>
      <c r="X17" s="92"/>
      <c r="Y17" s="92"/>
      <c r="Z17" s="92"/>
    </row>
    <row r="18" ht="9.95" customHeight="1" spans="1:26">
      <c r="A18" s="22" t="s">
        <v>68</v>
      </c>
      <c r="B18" s="22" t="s">
        <v>69</v>
      </c>
      <c r="C18" s="31"/>
      <c r="D18" s="31"/>
      <c r="E18" s="32"/>
      <c r="F18" s="23"/>
      <c r="G18" s="26"/>
      <c r="H18" s="26"/>
      <c r="I18" s="26"/>
      <c r="J18" s="26"/>
      <c r="K18" s="67"/>
      <c r="L18" s="67"/>
      <c r="M18" s="62"/>
      <c r="N18" s="62"/>
      <c r="O18" s="62"/>
      <c r="P18" s="63"/>
      <c r="Q18" s="93" t="s">
        <v>70</v>
      </c>
      <c r="R18" s="93"/>
      <c r="S18" s="93"/>
      <c r="T18" s="93"/>
      <c r="U18" s="93"/>
      <c r="V18" s="93"/>
      <c r="W18" s="88" t="s">
        <v>71</v>
      </c>
      <c r="X18" s="88" t="s">
        <v>72</v>
      </c>
      <c r="Y18" s="92"/>
      <c r="Z18" s="92"/>
    </row>
    <row r="19" s="1" customFormat="1" ht="9.95" customHeight="1" spans="1:26">
      <c r="A19" s="33" t="s">
        <v>73</v>
      </c>
      <c r="B19" s="33" t="s">
        <v>74</v>
      </c>
      <c r="C19" s="34"/>
      <c r="D19" s="34"/>
      <c r="E19" s="35"/>
      <c r="F19" s="36">
        <f t="shared" ref="F19:L19" si="0">SUM(F20:F22)</f>
        <v>15</v>
      </c>
      <c r="G19" s="36">
        <f t="shared" si="0"/>
        <v>0</v>
      </c>
      <c r="H19" s="36">
        <f t="shared" si="0"/>
        <v>0</v>
      </c>
      <c r="I19" s="36">
        <f t="shared" si="0"/>
        <v>2</v>
      </c>
      <c r="J19" s="36">
        <f t="shared" si="0"/>
        <v>13</v>
      </c>
      <c r="K19" s="68">
        <f t="shared" si="0"/>
        <v>1</v>
      </c>
      <c r="L19" s="68">
        <f t="shared" si="0"/>
        <v>4</v>
      </c>
      <c r="M19" s="69"/>
      <c r="N19" s="69"/>
      <c r="O19" s="69"/>
      <c r="P19" s="70"/>
      <c r="Q19" s="93" t="s">
        <v>75</v>
      </c>
      <c r="R19" s="93"/>
      <c r="S19" s="93" t="s">
        <v>76</v>
      </c>
      <c r="T19" s="93"/>
      <c r="U19" s="93" t="s">
        <v>77</v>
      </c>
      <c r="V19" s="93"/>
      <c r="W19" s="88"/>
      <c r="X19" s="88"/>
      <c r="Y19" s="97"/>
      <c r="Z19" s="97"/>
    </row>
    <row r="20" s="2" customFormat="1" ht="9.95" customHeight="1" spans="1:26">
      <c r="A20" s="37" t="s">
        <v>38</v>
      </c>
      <c r="B20" s="37" t="s">
        <v>78</v>
      </c>
      <c r="C20" s="38"/>
      <c r="D20" s="39"/>
      <c r="E20" s="40"/>
      <c r="F20" s="41"/>
      <c r="G20" s="26"/>
      <c r="H20" s="26"/>
      <c r="I20" s="26"/>
      <c r="J20" s="26"/>
      <c r="K20" s="71"/>
      <c r="L20" s="71"/>
      <c r="M20" s="69"/>
      <c r="N20" s="69"/>
      <c r="O20" s="69"/>
      <c r="P20" s="70"/>
      <c r="Q20" s="94" t="s">
        <v>79</v>
      </c>
      <c r="R20" s="94" t="s">
        <v>80</v>
      </c>
      <c r="S20" s="94" t="s">
        <v>79</v>
      </c>
      <c r="T20" s="94" t="s">
        <v>80</v>
      </c>
      <c r="U20" s="94" t="s">
        <v>79</v>
      </c>
      <c r="V20" s="94" t="s">
        <v>80</v>
      </c>
      <c r="W20" s="88"/>
      <c r="X20" s="88"/>
      <c r="Y20" s="97"/>
      <c r="Z20" s="97"/>
    </row>
    <row r="21" s="3" customFormat="1" ht="9.95" customHeight="1" spans="1:26">
      <c r="A21" s="42" t="s">
        <v>47</v>
      </c>
      <c r="B21" s="43" t="s">
        <v>81</v>
      </c>
      <c r="C21" s="38" t="str">
        <f>C9</f>
        <v>新建</v>
      </c>
      <c r="D21" s="38" t="str">
        <f>D9</f>
        <v>石坡坡</v>
      </c>
      <c r="E21" s="40" t="str">
        <f>"实施农村危房改造"&amp;X21&amp;"户"</f>
        <v>实施农村危房改造1户</v>
      </c>
      <c r="F21" s="41">
        <f>X21*15</f>
        <v>15</v>
      </c>
      <c r="G21" s="26"/>
      <c r="H21" s="26"/>
      <c r="I21" s="26">
        <f>(S21+U21)*2+(T21+V21)*6</f>
        <v>2</v>
      </c>
      <c r="J21" s="26">
        <f>F21-I21</f>
        <v>13</v>
      </c>
      <c r="K21" s="71">
        <f>X21</f>
        <v>1</v>
      </c>
      <c r="L21" s="71">
        <f>X21*4</f>
        <v>4</v>
      </c>
      <c r="M21" s="72"/>
      <c r="N21" s="72"/>
      <c r="O21" s="72"/>
      <c r="P21" s="73"/>
      <c r="Q21" s="95">
        <v>3</v>
      </c>
      <c r="R21" s="95">
        <v>0</v>
      </c>
      <c r="S21" s="95">
        <v>0</v>
      </c>
      <c r="T21" s="95">
        <v>0</v>
      </c>
      <c r="U21" s="95">
        <v>1</v>
      </c>
      <c r="V21" s="95">
        <v>0</v>
      </c>
      <c r="W21" s="96">
        <f>SUM(Q21:V21)</f>
        <v>4</v>
      </c>
      <c r="X21" s="96">
        <f>SUM(S21:V21)</f>
        <v>1</v>
      </c>
      <c r="Y21" s="96"/>
      <c r="Z21" s="96"/>
    </row>
    <row r="22" s="2" customFormat="1" ht="9.95" customHeight="1" spans="1:26">
      <c r="A22" s="37" t="s">
        <v>56</v>
      </c>
      <c r="B22" s="37" t="s">
        <v>82</v>
      </c>
      <c r="C22" s="39"/>
      <c r="D22" s="39"/>
      <c r="E22" s="44"/>
      <c r="F22" s="41"/>
      <c r="G22" s="26"/>
      <c r="H22" s="26"/>
      <c r="I22" s="26"/>
      <c r="J22" s="26"/>
      <c r="K22" s="71"/>
      <c r="L22" s="71"/>
      <c r="M22" s="74"/>
      <c r="N22" s="74"/>
      <c r="O22" s="74"/>
      <c r="P22" s="75"/>
      <c r="Q22" s="92"/>
      <c r="R22" s="92"/>
      <c r="S22" s="92"/>
      <c r="T22" s="92"/>
      <c r="U22" s="92"/>
      <c r="V22" s="92"/>
      <c r="W22" s="92"/>
      <c r="X22" s="92"/>
      <c r="Y22" s="92"/>
      <c r="Z22" s="92"/>
    </row>
    <row r="23" ht="9.95" customHeight="1" spans="1:26">
      <c r="A23" s="21" t="s">
        <v>83</v>
      </c>
      <c r="B23" s="21" t="s">
        <v>84</v>
      </c>
      <c r="C23" s="13"/>
      <c r="D23" s="13"/>
      <c r="E23" s="19"/>
      <c r="F23" s="20"/>
      <c r="G23" s="45"/>
      <c r="H23" s="45"/>
      <c r="I23" s="45"/>
      <c r="J23" s="45"/>
      <c r="K23" s="64"/>
      <c r="L23" s="64"/>
      <c r="M23" s="62"/>
      <c r="N23" s="62"/>
      <c r="O23" s="62"/>
      <c r="P23" s="63"/>
      <c r="Q23" s="92"/>
      <c r="R23" s="92"/>
      <c r="S23" s="92"/>
      <c r="T23" s="92"/>
      <c r="U23" s="92"/>
      <c r="V23" s="92"/>
      <c r="W23" s="92"/>
      <c r="X23" s="92"/>
      <c r="Y23" s="92"/>
      <c r="Z23" s="92"/>
    </row>
    <row r="24" ht="9.95" customHeight="1" spans="1:26">
      <c r="A24" s="22" t="s">
        <v>38</v>
      </c>
      <c r="B24" s="22" t="s">
        <v>85</v>
      </c>
      <c r="C24" s="13"/>
      <c r="D24" s="13"/>
      <c r="E24" s="19"/>
      <c r="F24" s="20"/>
      <c r="G24" s="45"/>
      <c r="H24" s="45"/>
      <c r="I24" s="45"/>
      <c r="J24" s="45"/>
      <c r="K24" s="64"/>
      <c r="L24" s="64"/>
      <c r="M24" s="62"/>
      <c r="N24" s="62"/>
      <c r="O24" s="62"/>
      <c r="P24" s="63"/>
      <c r="Q24" s="92"/>
      <c r="R24" s="92"/>
      <c r="S24" s="92"/>
      <c r="T24" s="92"/>
      <c r="U24" s="92"/>
      <c r="V24" s="92"/>
      <c r="W24" s="92"/>
      <c r="X24" s="92"/>
      <c r="Y24" s="92"/>
      <c r="Z24" s="92"/>
    </row>
    <row r="25" ht="9.95" customHeight="1" spans="1:26">
      <c r="A25" s="22" t="s">
        <v>47</v>
      </c>
      <c r="B25" s="22" t="s">
        <v>86</v>
      </c>
      <c r="C25" s="28"/>
      <c r="D25" s="28"/>
      <c r="E25" s="19"/>
      <c r="F25" s="23"/>
      <c r="G25" s="24"/>
      <c r="H25" s="24"/>
      <c r="I25" s="24"/>
      <c r="J25" s="24"/>
      <c r="K25" s="64"/>
      <c r="L25" s="64"/>
      <c r="M25" s="62"/>
      <c r="N25" s="62"/>
      <c r="O25" s="62"/>
      <c r="P25" s="63"/>
      <c r="Q25" s="92"/>
      <c r="R25" s="92"/>
      <c r="S25" s="92"/>
      <c r="T25" s="92"/>
      <c r="U25" s="92"/>
      <c r="V25" s="92"/>
      <c r="W25" s="92"/>
      <c r="X25" s="92"/>
      <c r="Y25" s="92"/>
      <c r="Z25" s="92"/>
    </row>
    <row r="26" ht="9.95" customHeight="1" spans="1:26">
      <c r="A26" s="22" t="s">
        <v>56</v>
      </c>
      <c r="B26" s="22" t="s">
        <v>87</v>
      </c>
      <c r="C26" s="13"/>
      <c r="D26" s="13"/>
      <c r="E26" s="19"/>
      <c r="F26" s="23"/>
      <c r="G26" s="26"/>
      <c r="H26" s="27"/>
      <c r="I26" s="66"/>
      <c r="J26" s="66"/>
      <c r="K26" s="67"/>
      <c r="L26" s="67"/>
      <c r="M26" s="62"/>
      <c r="N26" s="62"/>
      <c r="O26" s="62"/>
      <c r="P26" s="63"/>
      <c r="Q26" s="92"/>
      <c r="R26" s="92"/>
      <c r="S26" s="92"/>
      <c r="T26" s="92"/>
      <c r="U26" s="92"/>
      <c r="V26" s="92"/>
      <c r="W26" s="92"/>
      <c r="X26" s="92"/>
      <c r="Y26" s="92"/>
      <c r="Z26" s="92"/>
    </row>
    <row r="27" ht="9.95" customHeight="1" spans="1:26">
      <c r="A27" s="22" t="s">
        <v>58</v>
      </c>
      <c r="B27" s="22" t="s">
        <v>88</v>
      </c>
      <c r="C27" s="13"/>
      <c r="D27" s="13"/>
      <c r="E27" s="46"/>
      <c r="F27" s="23"/>
      <c r="G27" s="26"/>
      <c r="H27" s="27"/>
      <c r="I27" s="66"/>
      <c r="J27" s="76"/>
      <c r="K27" s="67"/>
      <c r="L27" s="67"/>
      <c r="M27" s="62"/>
      <c r="N27" s="62"/>
      <c r="O27" s="62"/>
      <c r="P27" s="63"/>
      <c r="Q27" s="92"/>
      <c r="R27" s="92"/>
      <c r="S27" s="92"/>
      <c r="T27" s="92"/>
      <c r="U27" s="92"/>
      <c r="V27" s="92"/>
      <c r="W27" s="92"/>
      <c r="X27" s="92"/>
      <c r="Y27" s="92"/>
      <c r="Z27" s="92"/>
    </row>
    <row r="28" ht="9.95" customHeight="1" spans="1:26">
      <c r="A28" s="22" t="s">
        <v>68</v>
      </c>
      <c r="B28" s="22" t="s">
        <v>89</v>
      </c>
      <c r="C28" s="31"/>
      <c r="D28" s="31"/>
      <c r="E28" s="32"/>
      <c r="F28" s="23"/>
      <c r="G28" s="30"/>
      <c r="H28" s="30"/>
      <c r="I28" s="30"/>
      <c r="J28" s="77"/>
      <c r="K28" s="67"/>
      <c r="L28" s="67"/>
      <c r="M28" s="62"/>
      <c r="N28" s="62"/>
      <c r="O28" s="62"/>
      <c r="P28" s="63"/>
      <c r="Q28" s="92"/>
      <c r="R28" s="92"/>
      <c r="S28" s="92"/>
      <c r="T28" s="92"/>
      <c r="U28" s="92"/>
      <c r="V28" s="92"/>
      <c r="W28" s="92"/>
      <c r="X28" s="92"/>
      <c r="Y28" s="92"/>
      <c r="Z28" s="92"/>
    </row>
    <row r="29" ht="9.95" customHeight="1" spans="1:26">
      <c r="A29" s="21" t="s">
        <v>90</v>
      </c>
      <c r="B29" s="21" t="s">
        <v>91</v>
      </c>
      <c r="C29" s="13"/>
      <c r="D29" s="13"/>
      <c r="E29" s="19"/>
      <c r="F29" s="23"/>
      <c r="G29" s="24"/>
      <c r="H29" s="24"/>
      <c r="I29" s="24"/>
      <c r="J29" s="24"/>
      <c r="K29" s="67"/>
      <c r="L29" s="67"/>
      <c r="M29" s="62"/>
      <c r="N29" s="62"/>
      <c r="O29" s="62"/>
      <c r="P29" s="63"/>
      <c r="Q29" s="92"/>
      <c r="R29" s="92"/>
      <c r="S29" s="92"/>
      <c r="T29" s="92"/>
      <c r="U29" s="92"/>
      <c r="V29" s="92"/>
      <c r="W29" s="92"/>
      <c r="X29" s="92"/>
      <c r="Y29" s="92"/>
      <c r="Z29" s="92"/>
    </row>
    <row r="30" ht="9.95" customHeight="1" spans="1:26">
      <c r="A30" s="22" t="s">
        <v>38</v>
      </c>
      <c r="B30" s="22" t="s">
        <v>92</v>
      </c>
      <c r="C30" s="13"/>
      <c r="D30" s="13"/>
      <c r="E30" s="19"/>
      <c r="F30" s="23"/>
      <c r="G30" s="24"/>
      <c r="H30" s="24"/>
      <c r="I30" s="24"/>
      <c r="J30" s="24"/>
      <c r="K30" s="67"/>
      <c r="L30" s="67"/>
      <c r="M30" s="62"/>
      <c r="N30" s="62"/>
      <c r="O30" s="62"/>
      <c r="P30" s="63"/>
      <c r="Q30" s="92"/>
      <c r="R30" s="92"/>
      <c r="S30" s="92"/>
      <c r="T30" s="92"/>
      <c r="U30" s="92"/>
      <c r="V30" s="92"/>
      <c r="W30" s="92"/>
      <c r="X30" s="92"/>
      <c r="Y30" s="92"/>
      <c r="Z30" s="92"/>
    </row>
    <row r="31" ht="9.95" customHeight="1" spans="1:26">
      <c r="A31" s="22" t="s">
        <v>47</v>
      </c>
      <c r="B31" s="22" t="s">
        <v>91</v>
      </c>
      <c r="C31" s="13"/>
      <c r="D31" s="13"/>
      <c r="E31" s="47"/>
      <c r="F31" s="23"/>
      <c r="G31" s="26"/>
      <c r="H31" s="26"/>
      <c r="I31" s="26"/>
      <c r="J31" s="26"/>
      <c r="K31" s="67"/>
      <c r="L31" s="67"/>
      <c r="M31" s="62"/>
      <c r="N31" s="62"/>
      <c r="O31" s="62"/>
      <c r="P31" s="63"/>
      <c r="Q31" s="92"/>
      <c r="R31" s="92"/>
      <c r="S31" s="92"/>
      <c r="T31" s="92"/>
      <c r="U31" s="92"/>
      <c r="V31" s="92"/>
      <c r="W31" s="92"/>
      <c r="X31" s="92"/>
      <c r="Y31" s="92"/>
      <c r="Z31" s="92"/>
    </row>
    <row r="32" ht="9.95" customHeight="1" spans="1:26">
      <c r="A32" s="22" t="s">
        <v>56</v>
      </c>
      <c r="B32" s="22" t="s">
        <v>89</v>
      </c>
      <c r="C32" s="31"/>
      <c r="D32" s="31"/>
      <c r="E32" s="32"/>
      <c r="F32" s="20"/>
      <c r="G32" s="48"/>
      <c r="H32" s="48"/>
      <c r="I32" s="48"/>
      <c r="J32" s="48"/>
      <c r="K32" s="67"/>
      <c r="L32" s="67"/>
      <c r="M32" s="62"/>
      <c r="N32" s="62"/>
      <c r="O32" s="62"/>
      <c r="P32" s="63"/>
      <c r="Q32" s="92"/>
      <c r="R32" s="92"/>
      <c r="S32" s="92"/>
      <c r="T32" s="92"/>
      <c r="U32" s="92"/>
      <c r="V32" s="92"/>
      <c r="W32" s="92"/>
      <c r="X32" s="92"/>
      <c r="Y32" s="92"/>
      <c r="Z32" s="92"/>
    </row>
    <row r="33" s="4" customFormat="1" ht="9.95" customHeight="1" spans="1:26">
      <c r="A33" s="21" t="s">
        <v>93</v>
      </c>
      <c r="B33" s="21" t="s">
        <v>94</v>
      </c>
      <c r="C33" s="49"/>
      <c r="D33" s="49"/>
      <c r="E33" s="50"/>
      <c r="F33" s="20"/>
      <c r="G33" s="48"/>
      <c r="H33" s="48"/>
      <c r="I33" s="48"/>
      <c r="J33" s="48"/>
      <c r="K33" s="61"/>
      <c r="L33" s="61"/>
      <c r="M33" s="78"/>
      <c r="N33" s="78"/>
      <c r="O33" s="78"/>
      <c r="P33" s="79"/>
      <c r="Q33" s="97"/>
      <c r="R33" s="97"/>
      <c r="S33" s="97"/>
      <c r="T33" s="97"/>
      <c r="U33" s="97"/>
      <c r="V33" s="97"/>
      <c r="W33" s="97"/>
      <c r="X33" s="97"/>
      <c r="Y33" s="97"/>
      <c r="Z33" s="97"/>
    </row>
    <row r="34" ht="9.95" customHeight="1" spans="1:26">
      <c r="A34" s="22" t="s">
        <v>38</v>
      </c>
      <c r="B34" s="22" t="s">
        <v>95</v>
      </c>
      <c r="C34" s="31"/>
      <c r="D34" s="31"/>
      <c r="E34" s="32"/>
      <c r="F34" s="20"/>
      <c r="G34" s="48"/>
      <c r="H34" s="48"/>
      <c r="I34" s="48"/>
      <c r="J34" s="48"/>
      <c r="K34" s="67"/>
      <c r="L34" s="67"/>
      <c r="M34" s="62"/>
      <c r="N34" s="62"/>
      <c r="O34" s="62"/>
      <c r="P34" s="63"/>
      <c r="Q34" s="92"/>
      <c r="R34" s="92"/>
      <c r="S34" s="92"/>
      <c r="T34" s="92"/>
      <c r="U34" s="92"/>
      <c r="V34" s="92"/>
      <c r="W34" s="92"/>
      <c r="X34" s="92"/>
      <c r="Y34" s="92"/>
      <c r="Z34" s="92"/>
    </row>
    <row r="35" ht="9.95" customHeight="1" spans="1:26">
      <c r="A35" s="22" t="s">
        <v>47</v>
      </c>
      <c r="B35" s="22" t="s">
        <v>96</v>
      </c>
      <c r="C35" s="31"/>
      <c r="D35" s="31"/>
      <c r="E35" s="32"/>
      <c r="F35" s="20"/>
      <c r="G35" s="48"/>
      <c r="H35" s="48"/>
      <c r="I35" s="48"/>
      <c r="J35" s="48"/>
      <c r="K35" s="67"/>
      <c r="L35" s="67"/>
      <c r="M35" s="62"/>
      <c r="N35" s="62"/>
      <c r="O35" s="62"/>
      <c r="P35" s="63"/>
      <c r="Q35" s="92"/>
      <c r="R35" s="92"/>
      <c r="S35" s="92"/>
      <c r="T35" s="92"/>
      <c r="U35" s="92"/>
      <c r="V35" s="92"/>
      <c r="W35" s="92"/>
      <c r="X35" s="92"/>
      <c r="Y35" s="92"/>
      <c r="Z35" s="92"/>
    </row>
    <row r="36" ht="9.95" customHeight="1" spans="1:26">
      <c r="A36" s="22" t="s">
        <v>56</v>
      </c>
      <c r="B36" s="22" t="s">
        <v>97</v>
      </c>
      <c r="C36" s="31"/>
      <c r="D36" s="31"/>
      <c r="E36" s="32"/>
      <c r="F36" s="20"/>
      <c r="G36" s="48"/>
      <c r="H36" s="48"/>
      <c r="I36" s="48"/>
      <c r="J36" s="48"/>
      <c r="K36" s="67"/>
      <c r="L36" s="67"/>
      <c r="M36" s="62"/>
      <c r="N36" s="62"/>
      <c r="O36" s="62"/>
      <c r="P36" s="63"/>
      <c r="Q36" s="92"/>
      <c r="R36" s="92"/>
      <c r="S36" s="92"/>
      <c r="T36" s="92"/>
      <c r="U36" s="92"/>
      <c r="V36" s="92"/>
      <c r="W36" s="92"/>
      <c r="X36" s="92"/>
      <c r="Y36" s="92"/>
      <c r="Z36" s="92"/>
    </row>
    <row r="37" ht="9.95" customHeight="1" spans="1:26">
      <c r="A37" s="22" t="s">
        <v>58</v>
      </c>
      <c r="B37" s="22" t="s">
        <v>69</v>
      </c>
      <c r="C37" s="31"/>
      <c r="D37" s="31"/>
      <c r="E37" s="32"/>
      <c r="F37" s="20"/>
      <c r="G37" s="48"/>
      <c r="H37" s="48"/>
      <c r="I37" s="48"/>
      <c r="J37" s="48"/>
      <c r="K37" s="67"/>
      <c r="L37" s="67"/>
      <c r="M37" s="62"/>
      <c r="N37" s="62"/>
      <c r="O37" s="62"/>
      <c r="P37" s="63"/>
      <c r="Q37" s="92"/>
      <c r="R37" s="92"/>
      <c r="S37" s="92"/>
      <c r="T37" s="92"/>
      <c r="U37" s="92"/>
      <c r="V37" s="92"/>
      <c r="W37" s="92"/>
      <c r="X37" s="92"/>
      <c r="Y37" s="92"/>
      <c r="Z37" s="92"/>
    </row>
    <row r="38" ht="9.95" customHeight="1" spans="1:26">
      <c r="A38" s="21" t="s">
        <v>98</v>
      </c>
      <c r="B38" s="21" t="s">
        <v>99</v>
      </c>
      <c r="C38" s="13"/>
      <c r="D38" s="13"/>
      <c r="E38" s="19"/>
      <c r="F38" s="20"/>
      <c r="G38" s="45"/>
      <c r="H38" s="45"/>
      <c r="I38" s="45"/>
      <c r="J38" s="45"/>
      <c r="K38" s="64"/>
      <c r="L38" s="64"/>
      <c r="M38" s="62"/>
      <c r="N38" s="62"/>
      <c r="O38" s="62"/>
      <c r="P38" s="63"/>
      <c r="Q38" s="92"/>
      <c r="R38" s="92"/>
      <c r="S38" s="92"/>
      <c r="T38" s="92"/>
      <c r="U38" s="92"/>
      <c r="V38" s="92"/>
      <c r="W38" s="92"/>
      <c r="X38" s="92"/>
      <c r="Y38" s="92"/>
      <c r="Z38" s="92"/>
    </row>
    <row r="39" ht="9.95" customHeight="1" spans="1:26">
      <c r="A39" s="22" t="s">
        <v>38</v>
      </c>
      <c r="B39" s="22" t="s">
        <v>100</v>
      </c>
      <c r="C39" s="13"/>
      <c r="D39" s="13"/>
      <c r="E39" s="19"/>
      <c r="F39" s="23"/>
      <c r="G39" s="24"/>
      <c r="H39" s="24"/>
      <c r="I39" s="24"/>
      <c r="J39" s="24"/>
      <c r="K39" s="64"/>
      <c r="L39" s="64"/>
      <c r="M39" s="62"/>
      <c r="N39" s="62"/>
      <c r="O39" s="62"/>
      <c r="P39" s="63"/>
      <c r="Q39" s="92"/>
      <c r="R39" s="92"/>
      <c r="S39" s="92"/>
      <c r="T39" s="92"/>
      <c r="U39" s="92"/>
      <c r="V39" s="92"/>
      <c r="W39" s="92"/>
      <c r="X39" s="92"/>
      <c r="Y39" s="92"/>
      <c r="Z39" s="92"/>
    </row>
    <row r="40" ht="9.95" customHeight="1" spans="1:26">
      <c r="A40" s="22" t="s">
        <v>47</v>
      </c>
      <c r="B40" s="22" t="s">
        <v>101</v>
      </c>
      <c r="C40" s="13"/>
      <c r="D40" s="13"/>
      <c r="E40" s="19"/>
      <c r="F40" s="23"/>
      <c r="G40" s="24"/>
      <c r="H40" s="24"/>
      <c r="I40" s="24"/>
      <c r="J40" s="24"/>
      <c r="K40" s="64"/>
      <c r="L40" s="64"/>
      <c r="M40" s="62"/>
      <c r="N40" s="62"/>
      <c r="O40" s="62"/>
      <c r="P40" s="63"/>
      <c r="Q40" s="92"/>
      <c r="R40" s="92"/>
      <c r="S40" s="92"/>
      <c r="T40" s="92"/>
      <c r="U40" s="92"/>
      <c r="V40" s="92"/>
      <c r="W40" s="92"/>
      <c r="X40" s="92"/>
      <c r="Y40" s="92"/>
      <c r="Z40" s="92"/>
    </row>
    <row r="41" ht="9.95" customHeight="1" spans="1:26">
      <c r="A41" s="22" t="s">
        <v>56</v>
      </c>
      <c r="B41" s="22" t="s">
        <v>89</v>
      </c>
      <c r="C41" s="31"/>
      <c r="D41" s="31"/>
      <c r="E41" s="32"/>
      <c r="F41" s="23"/>
      <c r="G41" s="26"/>
      <c r="H41" s="26"/>
      <c r="I41" s="26"/>
      <c r="J41" s="26"/>
      <c r="K41" s="64"/>
      <c r="L41" s="64"/>
      <c r="M41" s="62"/>
      <c r="N41" s="62"/>
      <c r="O41" s="62"/>
      <c r="P41" s="63"/>
      <c r="Q41" s="92"/>
      <c r="R41" s="92"/>
      <c r="S41" s="92"/>
      <c r="T41" s="92"/>
      <c r="U41" s="92"/>
      <c r="V41" s="92"/>
      <c r="W41" s="92"/>
      <c r="X41" s="92"/>
      <c r="Y41" s="92"/>
      <c r="Z41" s="92"/>
    </row>
    <row r="43" ht="26.25" customHeight="1" spans="5:5">
      <c r="E43" t="s">
        <v>129</v>
      </c>
    </row>
    <row r="44" ht="26.25" customHeight="1"/>
    <row r="45" ht="26.25" customHeight="1"/>
    <row r="46" ht="24" customHeight="1"/>
    <row r="47" ht="26.25" customHeight="1"/>
    <row r="48" ht="26.25" customHeight="1"/>
    <row r="49" ht="24" customHeight="1"/>
    <row r="50" ht="26.25" customHeight="1"/>
    <row r="51" ht="23.25" customHeight="1"/>
    <row r="52" ht="21.75" customHeight="1"/>
    <row r="53" ht="27" customHeight="1"/>
    <row r="54" ht="18.75" customHeight="1"/>
  </sheetData>
  <mergeCells count="47">
    <mergeCell ref="A1:P1"/>
    <mergeCell ref="A2:E2"/>
    <mergeCell ref="H2:J2"/>
    <mergeCell ref="K2:P2"/>
    <mergeCell ref="G3:J3"/>
    <mergeCell ref="A5:B5"/>
    <mergeCell ref="Q18:V18"/>
    <mergeCell ref="Q19:R19"/>
    <mergeCell ref="S19:T19"/>
    <mergeCell ref="U19:V19"/>
    <mergeCell ref="A3:A4"/>
    <mergeCell ref="B3:B4"/>
    <mergeCell ref="C3:C4"/>
    <mergeCell ref="D3:D4"/>
    <mergeCell ref="E3:E4"/>
    <mergeCell ref="F3:F4"/>
    <mergeCell ref="K3:K4"/>
    <mergeCell ref="L3:L4"/>
    <mergeCell ref="M3:M4"/>
    <mergeCell ref="N3:N4"/>
    <mergeCell ref="O3:O4"/>
    <mergeCell ref="P3:P4"/>
    <mergeCell ref="Q5:Q8"/>
    <mergeCell ref="Q10:Q13"/>
    <mergeCell ref="R5:R8"/>
    <mergeCell ref="R10:R13"/>
    <mergeCell ref="S5:S8"/>
    <mergeCell ref="S10:S13"/>
    <mergeCell ref="T5:T8"/>
    <mergeCell ref="T10:T13"/>
    <mergeCell ref="U5:U8"/>
    <mergeCell ref="U10:U13"/>
    <mergeCell ref="V5:V8"/>
    <mergeCell ref="V10:V13"/>
    <mergeCell ref="W5:W8"/>
    <mergeCell ref="W10:W13"/>
    <mergeCell ref="W18:W20"/>
    <mergeCell ref="X5:X8"/>
    <mergeCell ref="X10:X13"/>
    <mergeCell ref="X18:X20"/>
    <mergeCell ref="Y5:Y8"/>
    <mergeCell ref="Y10:Y13"/>
    <mergeCell ref="Z5:Z8"/>
    <mergeCell ref="AA5:AA8"/>
    <mergeCell ref="AB5:AB8"/>
    <mergeCell ref="AC5:AC8"/>
    <mergeCell ref="AD5:AD8"/>
  </mergeCells>
  <printOptions horizontalCentered="1" verticalCentered="1"/>
  <pageMargins left="0.349305555555556" right="0.15625" top="0.238888888888889" bottom="0.238888888888889" header="0.2" footer="0.2"/>
  <pageSetup paperSize="9" orientation="landscape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autoPageBreaks="0"/>
  </sheetPr>
  <dimension ref="A1:AD54"/>
  <sheetViews>
    <sheetView showZeros="0" zoomScale="85" zoomScaleNormal="85" workbookViewId="0">
      <selection activeCell="F5" sqref="F5:J5"/>
    </sheetView>
  </sheetViews>
  <sheetFormatPr defaultColWidth="9" defaultRowHeight="15.6"/>
  <cols>
    <col min="1" max="1" width="4.625" customWidth="1"/>
    <col min="2" max="2" width="12.625" customWidth="1"/>
    <col min="3" max="3" width="5.25" customWidth="1"/>
    <col min="4" max="4" width="6.375" customWidth="1"/>
    <col min="5" max="5" width="33.6" customWidth="1"/>
    <col min="6" max="6" width="8.25" customWidth="1"/>
    <col min="7" max="7" width="6.375" customWidth="1"/>
    <col min="8" max="8" width="6.75" customWidth="1"/>
    <col min="9" max="9" width="5.9" customWidth="1"/>
    <col min="10" max="10" width="6.7" customWidth="1"/>
    <col min="11" max="12" width="5.625" style="5" customWidth="1"/>
    <col min="13" max="16" width="5.625" customWidth="1"/>
    <col min="17" max="17" width="6.125" style="6" customWidth="1"/>
    <col min="18" max="18" width="11.2" style="6" customWidth="1"/>
    <col min="19" max="19" width="6.125" style="6" customWidth="1"/>
    <col min="20" max="20" width="11.2" style="6" customWidth="1"/>
    <col min="21" max="21" width="6.125" style="6" customWidth="1"/>
    <col min="22" max="22" width="11.2" style="6" customWidth="1"/>
    <col min="23" max="26" width="6.125" style="6" customWidth="1"/>
    <col min="27" max="30" width="6.125" customWidth="1"/>
  </cols>
  <sheetData>
    <row r="1" ht="20.1" customHeight="1" spans="1:26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51"/>
      <c r="L1" s="51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12" customHeight="1" spans="1:16">
      <c r="A2" s="8" t="s">
        <v>130</v>
      </c>
      <c r="B2" s="8"/>
      <c r="C2" s="8"/>
      <c r="D2" s="8"/>
      <c r="E2" s="8"/>
      <c r="F2" s="9"/>
      <c r="G2" s="9"/>
      <c r="H2" s="10"/>
      <c r="I2" s="10"/>
      <c r="J2" s="10"/>
      <c r="K2" s="52" t="s">
        <v>2</v>
      </c>
      <c r="L2" s="52"/>
      <c r="M2" s="53"/>
      <c r="N2" s="53"/>
      <c r="O2" s="53"/>
      <c r="P2" s="53"/>
    </row>
    <row r="3" ht="18" customHeight="1" spans="1:26">
      <c r="A3" s="11" t="s">
        <v>3</v>
      </c>
      <c r="B3" s="11" t="s">
        <v>4</v>
      </c>
      <c r="C3" s="12" t="s">
        <v>5</v>
      </c>
      <c r="D3" s="12" t="s">
        <v>6</v>
      </c>
      <c r="E3" s="12" t="s">
        <v>7</v>
      </c>
      <c r="F3" s="13" t="s">
        <v>8</v>
      </c>
      <c r="G3" s="14" t="s">
        <v>9</v>
      </c>
      <c r="H3" s="15"/>
      <c r="I3" s="15"/>
      <c r="J3" s="54"/>
      <c r="K3" s="55" t="s">
        <v>10</v>
      </c>
      <c r="L3" s="55" t="s">
        <v>11</v>
      </c>
      <c r="M3" s="56" t="s">
        <v>12</v>
      </c>
      <c r="N3" s="16" t="s">
        <v>13</v>
      </c>
      <c r="O3" s="16" t="s">
        <v>14</v>
      </c>
      <c r="P3" s="16" t="s">
        <v>15</v>
      </c>
      <c r="Q3" s="80"/>
      <c r="R3" s="80"/>
      <c r="S3" s="80"/>
      <c r="T3" s="80"/>
      <c r="U3" s="80"/>
      <c r="V3" s="80"/>
      <c r="W3" s="80"/>
      <c r="X3" s="80"/>
      <c r="Y3" s="80"/>
      <c r="Z3" s="80"/>
    </row>
    <row r="4" ht="36" customHeight="1" spans="1:26">
      <c r="A4" s="11"/>
      <c r="B4" s="11"/>
      <c r="C4" s="12"/>
      <c r="D4" s="12"/>
      <c r="E4" s="12"/>
      <c r="F4" s="13"/>
      <c r="G4" s="13" t="s">
        <v>16</v>
      </c>
      <c r="H4" s="16" t="s">
        <v>17</v>
      </c>
      <c r="I4" s="57" t="s">
        <v>18</v>
      </c>
      <c r="J4" s="57" t="s">
        <v>19</v>
      </c>
      <c r="K4" s="55"/>
      <c r="L4" s="55"/>
      <c r="M4" s="58"/>
      <c r="N4" s="16"/>
      <c r="O4" s="16"/>
      <c r="P4" s="16"/>
      <c r="Q4" s="80"/>
      <c r="R4" s="80"/>
      <c r="S4" s="80"/>
      <c r="T4" s="80"/>
      <c r="U4" s="80"/>
      <c r="V4" s="80"/>
      <c r="W4" s="80"/>
      <c r="X4" s="80"/>
      <c r="Y4" s="80"/>
      <c r="Z4" s="80"/>
    </row>
    <row r="5" ht="9.95" customHeight="1" spans="1:30">
      <c r="A5" s="17" t="s">
        <v>20</v>
      </c>
      <c r="B5" s="18"/>
      <c r="C5" s="19"/>
      <c r="D5" s="19"/>
      <c r="E5" s="19"/>
      <c r="F5" s="20">
        <f>SUM(F6,F19,F23,F29,F33,F38)</f>
        <v>60.1</v>
      </c>
      <c r="G5" s="20">
        <f>SUM(G6,G19,G23,G29,G33,G38)</f>
        <v>0</v>
      </c>
      <c r="H5" s="20">
        <f>SUM(H6,H19,H23,H29,H33,H38)</f>
        <v>30</v>
      </c>
      <c r="I5" s="20">
        <f>SUM(I6,I19,I23,I29,I33,I38)</f>
        <v>4</v>
      </c>
      <c r="J5" s="20">
        <f>SUM(J6,J19,J23,J29,J33,J38)</f>
        <v>26.1</v>
      </c>
      <c r="K5" s="59">
        <v>21</v>
      </c>
      <c r="L5" s="59">
        <v>90</v>
      </c>
      <c r="M5" s="60"/>
      <c r="N5" s="60"/>
      <c r="O5" s="60"/>
      <c r="P5" s="60"/>
      <c r="Q5" s="81" t="s">
        <v>21</v>
      </c>
      <c r="R5" s="82" t="s">
        <v>22</v>
      </c>
      <c r="S5" s="82" t="s">
        <v>23</v>
      </c>
      <c r="T5" s="83" t="s">
        <v>24</v>
      </c>
      <c r="U5" s="83" t="s">
        <v>25</v>
      </c>
      <c r="V5" s="83" t="s">
        <v>26</v>
      </c>
      <c r="W5" s="83" t="s">
        <v>27</v>
      </c>
      <c r="X5" s="83" t="s">
        <v>28</v>
      </c>
      <c r="Y5" s="83" t="s">
        <v>29</v>
      </c>
      <c r="Z5" s="83" t="s">
        <v>30</v>
      </c>
      <c r="AA5" s="98" t="s">
        <v>31</v>
      </c>
      <c r="AB5" s="98" t="s">
        <v>32</v>
      </c>
      <c r="AC5" s="98" t="s">
        <v>33</v>
      </c>
      <c r="AD5" s="98" t="s">
        <v>34</v>
      </c>
    </row>
    <row r="6" ht="9.95" customHeight="1" spans="1:30">
      <c r="A6" s="21" t="s">
        <v>36</v>
      </c>
      <c r="B6" s="21" t="s">
        <v>37</v>
      </c>
      <c r="C6" s="13"/>
      <c r="D6" s="13"/>
      <c r="E6" s="19"/>
      <c r="F6" s="20">
        <f>SUM(F7,F10:F12,F18)</f>
        <v>30.1</v>
      </c>
      <c r="G6" s="101"/>
      <c r="H6" s="101">
        <f t="shared" ref="H6:J6" si="0">H9</f>
        <v>30</v>
      </c>
      <c r="I6" s="101"/>
      <c r="J6" s="101">
        <f t="shared" si="0"/>
        <v>0.100000000000001</v>
      </c>
      <c r="K6" s="61">
        <f>K5</f>
        <v>21</v>
      </c>
      <c r="L6" s="61">
        <f>L5</f>
        <v>90</v>
      </c>
      <c r="M6" s="62"/>
      <c r="N6" s="62"/>
      <c r="O6" s="62"/>
      <c r="P6" s="63"/>
      <c r="Q6" s="84"/>
      <c r="R6" s="82"/>
      <c r="S6" s="82"/>
      <c r="T6" s="83"/>
      <c r="U6" s="83"/>
      <c r="V6" s="83"/>
      <c r="W6" s="83"/>
      <c r="X6" s="83"/>
      <c r="Y6" s="83"/>
      <c r="Z6" s="83"/>
      <c r="AA6" s="98"/>
      <c r="AB6" s="98"/>
      <c r="AC6" s="98"/>
      <c r="AD6" s="98"/>
    </row>
    <row r="7" ht="9.95" customHeight="1" spans="1:30">
      <c r="A7" s="22" t="s">
        <v>38</v>
      </c>
      <c r="B7" s="22" t="s">
        <v>39</v>
      </c>
      <c r="C7" s="13"/>
      <c r="D7" s="13"/>
      <c r="E7" s="19"/>
      <c r="F7" s="23">
        <f>SUM(F8:F9)</f>
        <v>30.1</v>
      </c>
      <c r="G7" s="24"/>
      <c r="H7" s="24">
        <f>H9</f>
        <v>30</v>
      </c>
      <c r="I7" s="24"/>
      <c r="J7" s="24">
        <f>J9</f>
        <v>0.100000000000001</v>
      </c>
      <c r="K7" s="64">
        <f>K5</f>
        <v>21</v>
      </c>
      <c r="L7" s="64">
        <f>L5</f>
        <v>90</v>
      </c>
      <c r="M7" s="65"/>
      <c r="N7" s="65"/>
      <c r="O7" s="65"/>
      <c r="P7" s="65"/>
      <c r="Q7" s="84"/>
      <c r="R7" s="82"/>
      <c r="S7" s="82"/>
      <c r="T7" s="83"/>
      <c r="U7" s="83"/>
      <c r="V7" s="83"/>
      <c r="W7" s="83"/>
      <c r="X7" s="83"/>
      <c r="Y7" s="83"/>
      <c r="Z7" s="83"/>
      <c r="AA7" s="98"/>
      <c r="AB7" s="98"/>
      <c r="AC7" s="98"/>
      <c r="AD7" s="98"/>
    </row>
    <row r="8" ht="9.95" customHeight="1" spans="1:30">
      <c r="A8" s="22" t="s">
        <v>40</v>
      </c>
      <c r="B8" s="22" t="s">
        <v>41</v>
      </c>
      <c r="C8" s="13"/>
      <c r="D8" s="13"/>
      <c r="E8" s="19"/>
      <c r="F8" s="23"/>
      <c r="G8" s="24"/>
      <c r="H8" s="24"/>
      <c r="I8" s="24"/>
      <c r="J8" s="24"/>
      <c r="K8" s="64"/>
      <c r="L8" s="64"/>
      <c r="M8" s="65"/>
      <c r="N8" s="65"/>
      <c r="O8" s="65"/>
      <c r="P8" s="65"/>
      <c r="Q8" s="85"/>
      <c r="R8" s="82"/>
      <c r="S8" s="82"/>
      <c r="T8" s="83"/>
      <c r="U8" s="83"/>
      <c r="V8" s="83"/>
      <c r="W8" s="83"/>
      <c r="X8" s="83"/>
      <c r="Y8" s="83"/>
      <c r="Z8" s="83"/>
      <c r="AA8" s="98"/>
      <c r="AB8" s="98"/>
      <c r="AC8" s="98"/>
      <c r="AD8" s="98"/>
    </row>
    <row r="9" ht="60" customHeight="1" spans="1:30">
      <c r="A9" s="22" t="s">
        <v>42</v>
      </c>
      <c r="B9" s="22" t="s">
        <v>43</v>
      </c>
      <c r="C9" s="13" t="s">
        <v>44</v>
      </c>
      <c r="D9" s="13" t="s">
        <v>131</v>
      </c>
      <c r="E9" s="19" t="s">
        <v>132</v>
      </c>
      <c r="F9" s="23">
        <f>Q9</f>
        <v>30.1</v>
      </c>
      <c r="G9" s="24"/>
      <c r="H9" s="24">
        <v>30</v>
      </c>
      <c r="I9" s="24"/>
      <c r="J9" s="24">
        <f>F9-G9-H9-I9</f>
        <v>0.100000000000001</v>
      </c>
      <c r="K9" s="64">
        <f>K5</f>
        <v>21</v>
      </c>
      <c r="L9" s="64">
        <f>L5</f>
        <v>90</v>
      </c>
      <c r="M9" s="65"/>
      <c r="N9" s="65"/>
      <c r="O9" s="65"/>
      <c r="P9" s="65"/>
      <c r="Q9" s="86">
        <f>ROUND((R9*0.052+Q14*0.028+R14*0.06),2)</f>
        <v>30.1</v>
      </c>
      <c r="R9" s="86">
        <f>ROUND((T9*4*0.2+U9*3.5*0.2+V9*3*0.2+W9*2.5*0.2+X9*2*0.2+Y9*1.5*0.15+Z9*1*0.15+AA9*AB9*0.2+AC9*AD9*0.2),2)</f>
        <v>578.8</v>
      </c>
      <c r="S9" s="87">
        <f>SUM(T9:AA9,AC9)</f>
        <v>1268</v>
      </c>
      <c r="T9" s="88"/>
      <c r="U9" s="88"/>
      <c r="V9" s="88">
        <v>285</v>
      </c>
      <c r="W9" s="89">
        <v>500</v>
      </c>
      <c r="X9" s="89"/>
      <c r="Y9" s="89">
        <v>400</v>
      </c>
      <c r="Z9" s="89">
        <v>50</v>
      </c>
      <c r="AA9" s="100">
        <v>25</v>
      </c>
      <c r="AB9" s="100">
        <v>9.5</v>
      </c>
      <c r="AC9" s="100">
        <v>8</v>
      </c>
      <c r="AD9" s="100">
        <v>8</v>
      </c>
    </row>
    <row r="10" ht="9.95" customHeight="1" spans="1:26">
      <c r="A10" s="22" t="s">
        <v>47</v>
      </c>
      <c r="B10" s="22" t="s">
        <v>48</v>
      </c>
      <c r="C10" s="13"/>
      <c r="D10" s="13"/>
      <c r="E10" s="25"/>
      <c r="F10" s="23"/>
      <c r="G10" s="26"/>
      <c r="H10" s="27"/>
      <c r="I10" s="66"/>
      <c r="J10" s="66"/>
      <c r="K10" s="67"/>
      <c r="L10" s="67"/>
      <c r="M10" s="62"/>
      <c r="N10" s="62"/>
      <c r="O10" s="62"/>
      <c r="P10" s="63"/>
      <c r="Q10" s="83" t="s">
        <v>49</v>
      </c>
      <c r="R10" s="82" t="s">
        <v>50</v>
      </c>
      <c r="S10" s="90" t="s">
        <v>51</v>
      </c>
      <c r="T10" s="91" t="s">
        <v>52</v>
      </c>
      <c r="U10" s="91" t="s">
        <v>53</v>
      </c>
      <c r="V10" s="91" t="s">
        <v>54</v>
      </c>
      <c r="W10" s="91" t="s">
        <v>55</v>
      </c>
      <c r="X10" s="88"/>
      <c r="Y10" s="88"/>
      <c r="Z10" s="92"/>
    </row>
    <row r="11" ht="9.95" customHeight="1" spans="1:26">
      <c r="A11" s="22" t="s">
        <v>56</v>
      </c>
      <c r="B11" s="22" t="s">
        <v>57</v>
      </c>
      <c r="C11" s="28"/>
      <c r="D11" s="28"/>
      <c r="E11" s="29"/>
      <c r="F11" s="23"/>
      <c r="G11" s="26"/>
      <c r="H11" s="26"/>
      <c r="I11" s="26"/>
      <c r="J11" s="26"/>
      <c r="K11" s="67"/>
      <c r="L11" s="67"/>
      <c r="M11" s="62"/>
      <c r="N11" s="62"/>
      <c r="O11" s="62"/>
      <c r="P11" s="63"/>
      <c r="Q11" s="83"/>
      <c r="R11" s="82"/>
      <c r="S11" s="90"/>
      <c r="T11" s="91"/>
      <c r="U11" s="91"/>
      <c r="V11" s="91"/>
      <c r="W11" s="91"/>
      <c r="X11" s="88"/>
      <c r="Y11" s="88"/>
      <c r="Z11" s="92"/>
    </row>
    <row r="12" ht="9.95" customHeight="1" spans="1:26">
      <c r="A12" s="22" t="s">
        <v>58</v>
      </c>
      <c r="B12" s="22" t="s">
        <v>59</v>
      </c>
      <c r="C12" s="28"/>
      <c r="D12" s="28"/>
      <c r="E12" s="25"/>
      <c r="F12" s="23"/>
      <c r="G12" s="30"/>
      <c r="H12" s="30"/>
      <c r="I12" s="30"/>
      <c r="J12" s="30"/>
      <c r="K12" s="67"/>
      <c r="L12" s="67"/>
      <c r="M12" s="62"/>
      <c r="N12" s="62"/>
      <c r="O12" s="62"/>
      <c r="P12" s="63"/>
      <c r="Q12" s="83"/>
      <c r="R12" s="82"/>
      <c r="S12" s="90"/>
      <c r="T12" s="91"/>
      <c r="U12" s="91"/>
      <c r="V12" s="91"/>
      <c r="W12" s="91"/>
      <c r="X12" s="88"/>
      <c r="Y12" s="88"/>
      <c r="Z12" s="92"/>
    </row>
    <row r="13" ht="9.95" customHeight="1" spans="1:26">
      <c r="A13" s="22" t="s">
        <v>40</v>
      </c>
      <c r="B13" s="22" t="s">
        <v>60</v>
      </c>
      <c r="C13" s="13"/>
      <c r="D13" s="13"/>
      <c r="E13" s="25"/>
      <c r="F13" s="23"/>
      <c r="G13" s="26"/>
      <c r="H13" s="30"/>
      <c r="I13" s="26"/>
      <c r="J13" s="66"/>
      <c r="K13" s="67"/>
      <c r="L13" s="67"/>
      <c r="M13" s="62"/>
      <c r="N13" s="62"/>
      <c r="O13" s="62"/>
      <c r="P13" s="63"/>
      <c r="Q13" s="83"/>
      <c r="R13" s="82"/>
      <c r="S13" s="90"/>
      <c r="T13" s="91"/>
      <c r="U13" s="91"/>
      <c r="V13" s="91"/>
      <c r="W13" s="91"/>
      <c r="X13" s="88"/>
      <c r="Y13" s="88"/>
      <c r="Z13" s="92"/>
    </row>
    <row r="14" ht="9.95" customHeight="1" spans="1:26">
      <c r="A14" s="22" t="s">
        <v>42</v>
      </c>
      <c r="B14" s="22" t="s">
        <v>61</v>
      </c>
      <c r="C14" s="13"/>
      <c r="D14" s="13"/>
      <c r="E14" s="25"/>
      <c r="F14" s="23"/>
      <c r="G14" s="30"/>
      <c r="H14" s="26"/>
      <c r="I14" s="26"/>
      <c r="J14" s="26"/>
      <c r="K14" s="67"/>
      <c r="L14" s="67"/>
      <c r="M14" s="62"/>
      <c r="N14" s="62"/>
      <c r="O14" s="62"/>
      <c r="P14" s="63"/>
      <c r="Q14" s="86"/>
      <c r="R14" s="86">
        <f>ROUND((S14*T14*V14*2)+(S14*(U14+V14*2)*W14),2)</f>
        <v>0</v>
      </c>
      <c r="S14" s="88"/>
      <c r="T14" s="86"/>
      <c r="U14" s="86"/>
      <c r="V14" s="86"/>
      <c r="W14" s="86"/>
      <c r="X14" s="92"/>
      <c r="Y14" s="92"/>
      <c r="Z14" s="92"/>
    </row>
    <row r="15" ht="9.95" customHeight="1" spans="1:26">
      <c r="A15" s="22" t="s">
        <v>62</v>
      </c>
      <c r="B15" s="22" t="s">
        <v>63</v>
      </c>
      <c r="C15" s="28"/>
      <c r="D15" s="28"/>
      <c r="E15" s="25"/>
      <c r="F15" s="23"/>
      <c r="G15" s="30"/>
      <c r="H15" s="30"/>
      <c r="I15" s="30"/>
      <c r="J15" s="30"/>
      <c r="K15" s="67"/>
      <c r="L15" s="67"/>
      <c r="M15" s="62"/>
      <c r="N15" s="62"/>
      <c r="O15" s="62"/>
      <c r="P15" s="63"/>
      <c r="Q15" s="92"/>
      <c r="R15" s="92"/>
      <c r="S15" s="92"/>
      <c r="T15" s="92"/>
      <c r="U15" s="92"/>
      <c r="V15" s="92"/>
      <c r="W15" s="92"/>
      <c r="X15" s="92"/>
      <c r="Y15" s="92"/>
      <c r="Z15" s="92"/>
    </row>
    <row r="16" ht="9.95" customHeight="1" spans="1:26">
      <c r="A16" s="22" t="s">
        <v>64</v>
      </c>
      <c r="B16" s="22" t="s">
        <v>65</v>
      </c>
      <c r="C16" s="13"/>
      <c r="D16" s="13"/>
      <c r="E16" s="25"/>
      <c r="F16" s="23"/>
      <c r="G16" s="26"/>
      <c r="H16" s="26"/>
      <c r="I16" s="26"/>
      <c r="J16" s="26"/>
      <c r="K16" s="67"/>
      <c r="L16" s="67"/>
      <c r="M16" s="62"/>
      <c r="N16" s="62"/>
      <c r="O16" s="62"/>
      <c r="P16" s="63"/>
      <c r="Q16" s="92"/>
      <c r="R16" s="92"/>
      <c r="S16" s="92"/>
      <c r="T16" s="92"/>
      <c r="U16" s="92"/>
      <c r="V16" s="92"/>
      <c r="W16" s="92"/>
      <c r="X16" s="92"/>
      <c r="Y16" s="92"/>
      <c r="Z16" s="92"/>
    </row>
    <row r="17" ht="9.95" customHeight="1" spans="1:26">
      <c r="A17" s="22" t="s">
        <v>66</v>
      </c>
      <c r="B17" s="22" t="s">
        <v>67</v>
      </c>
      <c r="C17" s="31"/>
      <c r="D17" s="31"/>
      <c r="E17" s="32"/>
      <c r="F17" s="23"/>
      <c r="G17" s="26"/>
      <c r="H17" s="26"/>
      <c r="I17" s="26"/>
      <c r="J17" s="26"/>
      <c r="K17" s="67"/>
      <c r="L17" s="67"/>
      <c r="M17" s="62"/>
      <c r="N17" s="62"/>
      <c r="O17" s="62"/>
      <c r="P17" s="63"/>
      <c r="Q17" s="92"/>
      <c r="R17" s="92"/>
      <c r="S17" s="92"/>
      <c r="T17" s="92"/>
      <c r="U17" s="92"/>
      <c r="V17" s="92"/>
      <c r="W17" s="92"/>
      <c r="X17" s="92"/>
      <c r="Y17" s="92"/>
      <c r="Z17" s="92"/>
    </row>
    <row r="18" ht="9.95" customHeight="1" spans="1:26">
      <c r="A18" s="22" t="s">
        <v>68</v>
      </c>
      <c r="B18" s="22" t="s">
        <v>69</v>
      </c>
      <c r="C18" s="31"/>
      <c r="D18" s="31"/>
      <c r="E18" s="32"/>
      <c r="F18" s="23"/>
      <c r="G18" s="26"/>
      <c r="H18" s="26"/>
      <c r="I18" s="26"/>
      <c r="J18" s="26"/>
      <c r="K18" s="67"/>
      <c r="L18" s="67"/>
      <c r="M18" s="62"/>
      <c r="N18" s="62"/>
      <c r="O18" s="62"/>
      <c r="P18" s="63"/>
      <c r="Q18" s="93" t="s">
        <v>70</v>
      </c>
      <c r="R18" s="93"/>
      <c r="S18" s="93"/>
      <c r="T18" s="93"/>
      <c r="U18" s="93"/>
      <c r="V18" s="93"/>
      <c r="W18" s="88" t="s">
        <v>71</v>
      </c>
      <c r="X18" s="88" t="s">
        <v>72</v>
      </c>
      <c r="Y18" s="92"/>
      <c r="Z18" s="92"/>
    </row>
    <row r="19" s="1" customFormat="1" ht="9.95" customHeight="1" spans="1:26">
      <c r="A19" s="33" t="s">
        <v>73</v>
      </c>
      <c r="B19" s="33" t="s">
        <v>74</v>
      </c>
      <c r="C19" s="34"/>
      <c r="D19" s="34"/>
      <c r="E19" s="35"/>
      <c r="F19" s="36">
        <f t="shared" ref="F19:L19" si="1">SUM(F20:F22)</f>
        <v>30</v>
      </c>
      <c r="G19" s="36">
        <f t="shared" si="1"/>
        <v>0</v>
      </c>
      <c r="H19" s="36">
        <f t="shared" si="1"/>
        <v>0</v>
      </c>
      <c r="I19" s="36">
        <f t="shared" si="1"/>
        <v>4</v>
      </c>
      <c r="J19" s="36">
        <f t="shared" si="1"/>
        <v>26</v>
      </c>
      <c r="K19" s="68">
        <f t="shared" si="1"/>
        <v>2</v>
      </c>
      <c r="L19" s="68">
        <f t="shared" si="1"/>
        <v>8</v>
      </c>
      <c r="M19" s="69"/>
      <c r="N19" s="69"/>
      <c r="O19" s="69"/>
      <c r="P19" s="70"/>
      <c r="Q19" s="93" t="s">
        <v>75</v>
      </c>
      <c r="R19" s="93"/>
      <c r="S19" s="93" t="s">
        <v>76</v>
      </c>
      <c r="T19" s="93"/>
      <c r="U19" s="93" t="s">
        <v>77</v>
      </c>
      <c r="V19" s="93"/>
      <c r="W19" s="88"/>
      <c r="X19" s="88"/>
      <c r="Y19" s="97"/>
      <c r="Z19" s="97"/>
    </row>
    <row r="20" s="2" customFormat="1" ht="9.95" customHeight="1" spans="1:26">
      <c r="A20" s="37" t="s">
        <v>38</v>
      </c>
      <c r="B20" s="37" t="s">
        <v>78</v>
      </c>
      <c r="C20" s="38"/>
      <c r="D20" s="39"/>
      <c r="E20" s="40"/>
      <c r="F20" s="41"/>
      <c r="G20" s="26"/>
      <c r="H20" s="26"/>
      <c r="I20" s="26"/>
      <c r="J20" s="26"/>
      <c r="K20" s="71"/>
      <c r="L20" s="71"/>
      <c r="M20" s="69"/>
      <c r="N20" s="69"/>
      <c r="O20" s="69"/>
      <c r="P20" s="70"/>
      <c r="Q20" s="94" t="s">
        <v>79</v>
      </c>
      <c r="R20" s="94" t="s">
        <v>80</v>
      </c>
      <c r="S20" s="94" t="s">
        <v>79</v>
      </c>
      <c r="T20" s="94" t="s">
        <v>80</v>
      </c>
      <c r="U20" s="94" t="s">
        <v>79</v>
      </c>
      <c r="V20" s="94" t="s">
        <v>80</v>
      </c>
      <c r="W20" s="88"/>
      <c r="X20" s="88"/>
      <c r="Y20" s="97"/>
      <c r="Z20" s="97"/>
    </row>
    <row r="21" s="3" customFormat="1" ht="9.95" customHeight="1" spans="1:26">
      <c r="A21" s="42" t="s">
        <v>47</v>
      </c>
      <c r="B21" s="43" t="s">
        <v>81</v>
      </c>
      <c r="C21" s="38" t="str">
        <f>C9</f>
        <v>新建</v>
      </c>
      <c r="D21" s="38" t="str">
        <f>D9</f>
        <v>学房</v>
      </c>
      <c r="E21" s="40" t="str">
        <f>"实施农村危房改造"&amp;X21&amp;"户"</f>
        <v>实施农村危房改造2户</v>
      </c>
      <c r="F21" s="41">
        <f>X21*15</f>
        <v>30</v>
      </c>
      <c r="G21" s="26"/>
      <c r="H21" s="26"/>
      <c r="I21" s="26">
        <f>(S21+U21)*2+(T21+V21)*6</f>
        <v>4</v>
      </c>
      <c r="J21" s="26">
        <f>F21-I21</f>
        <v>26</v>
      </c>
      <c r="K21" s="71">
        <f>X21</f>
        <v>2</v>
      </c>
      <c r="L21" s="71">
        <f>X21*4</f>
        <v>8</v>
      </c>
      <c r="M21" s="72"/>
      <c r="N21" s="72"/>
      <c r="O21" s="72"/>
      <c r="P21" s="73"/>
      <c r="Q21" s="95">
        <v>3</v>
      </c>
      <c r="R21" s="95">
        <v>2</v>
      </c>
      <c r="S21" s="95">
        <v>0</v>
      </c>
      <c r="T21" s="95">
        <v>0</v>
      </c>
      <c r="U21" s="95">
        <v>2</v>
      </c>
      <c r="V21" s="95">
        <v>0</v>
      </c>
      <c r="W21" s="96">
        <f>SUM(Q21:V21)</f>
        <v>7</v>
      </c>
      <c r="X21" s="96">
        <f>SUM(S21:V21)</f>
        <v>2</v>
      </c>
      <c r="Y21" s="96"/>
      <c r="Z21" s="96"/>
    </row>
    <row r="22" s="2" customFormat="1" ht="9.95" customHeight="1" spans="1:26">
      <c r="A22" s="37" t="s">
        <v>56</v>
      </c>
      <c r="B22" s="37" t="s">
        <v>82</v>
      </c>
      <c r="C22" s="39"/>
      <c r="D22" s="39"/>
      <c r="E22" s="44"/>
      <c r="F22" s="41"/>
      <c r="G22" s="26"/>
      <c r="H22" s="26"/>
      <c r="I22" s="26"/>
      <c r="J22" s="26"/>
      <c r="K22" s="71"/>
      <c r="L22" s="71"/>
      <c r="M22" s="74"/>
      <c r="N22" s="74"/>
      <c r="O22" s="74"/>
      <c r="P22" s="75"/>
      <c r="Q22" s="92"/>
      <c r="R22" s="92"/>
      <c r="S22" s="111"/>
      <c r="T22" s="111"/>
      <c r="U22" s="111"/>
      <c r="V22" s="111"/>
      <c r="W22" s="92"/>
      <c r="X22" s="92"/>
      <c r="Y22" s="92"/>
      <c r="Z22" s="92"/>
    </row>
    <row r="23" ht="9.95" customHeight="1" spans="1:26">
      <c r="A23" s="21" t="s">
        <v>83</v>
      </c>
      <c r="B23" s="21" t="s">
        <v>84</v>
      </c>
      <c r="C23" s="13"/>
      <c r="D23" s="13"/>
      <c r="E23" s="19"/>
      <c r="F23" s="20"/>
      <c r="G23" s="45"/>
      <c r="H23" s="45"/>
      <c r="I23" s="45"/>
      <c r="J23" s="45"/>
      <c r="K23" s="64"/>
      <c r="L23" s="64"/>
      <c r="M23" s="62"/>
      <c r="N23" s="62"/>
      <c r="O23" s="62"/>
      <c r="P23" s="63"/>
      <c r="Q23" s="92"/>
      <c r="R23" s="92"/>
      <c r="S23" s="92"/>
      <c r="T23" s="92"/>
      <c r="U23" s="92"/>
      <c r="V23" s="92"/>
      <c r="W23" s="92"/>
      <c r="X23" s="92"/>
      <c r="Y23" s="92"/>
      <c r="Z23" s="92"/>
    </row>
    <row r="24" ht="9.95" customHeight="1" spans="1:26">
      <c r="A24" s="22" t="s">
        <v>38</v>
      </c>
      <c r="B24" s="22" t="s">
        <v>85</v>
      </c>
      <c r="C24" s="13"/>
      <c r="D24" s="13"/>
      <c r="E24" s="19"/>
      <c r="F24" s="20"/>
      <c r="G24" s="45"/>
      <c r="H24" s="45"/>
      <c r="I24" s="45"/>
      <c r="J24" s="45"/>
      <c r="K24" s="64"/>
      <c r="L24" s="64"/>
      <c r="M24" s="62"/>
      <c r="N24" s="62"/>
      <c r="O24" s="62"/>
      <c r="P24" s="63"/>
      <c r="Q24" s="92"/>
      <c r="R24" s="92"/>
      <c r="S24" s="92"/>
      <c r="T24" s="92"/>
      <c r="U24" s="92"/>
      <c r="V24" s="92"/>
      <c r="W24" s="92"/>
      <c r="X24" s="92"/>
      <c r="Y24" s="92"/>
      <c r="Z24" s="92"/>
    </row>
    <row r="25" ht="9.95" customHeight="1" spans="1:26">
      <c r="A25" s="22" t="s">
        <v>47</v>
      </c>
      <c r="B25" s="22" t="s">
        <v>86</v>
      </c>
      <c r="C25" s="28"/>
      <c r="D25" s="28"/>
      <c r="E25" s="19"/>
      <c r="F25" s="23"/>
      <c r="G25" s="24"/>
      <c r="H25" s="24"/>
      <c r="I25" s="24"/>
      <c r="J25" s="24"/>
      <c r="K25" s="64"/>
      <c r="L25" s="64"/>
      <c r="M25" s="62"/>
      <c r="N25" s="62"/>
      <c r="O25" s="62"/>
      <c r="P25" s="63"/>
      <c r="Q25" s="92"/>
      <c r="R25" s="92"/>
      <c r="S25" s="92"/>
      <c r="T25" s="92"/>
      <c r="U25" s="92"/>
      <c r="V25" s="92"/>
      <c r="W25" s="92"/>
      <c r="X25" s="92"/>
      <c r="Y25" s="92"/>
      <c r="Z25" s="92"/>
    </row>
    <row r="26" ht="9.95" customHeight="1" spans="1:26">
      <c r="A26" s="22" t="s">
        <v>56</v>
      </c>
      <c r="B26" s="22" t="s">
        <v>87</v>
      </c>
      <c r="C26" s="13"/>
      <c r="D26" s="13"/>
      <c r="E26" s="19"/>
      <c r="F26" s="23"/>
      <c r="G26" s="26"/>
      <c r="H26" s="27"/>
      <c r="I26" s="66"/>
      <c r="J26" s="66"/>
      <c r="K26" s="67"/>
      <c r="L26" s="67"/>
      <c r="M26" s="62"/>
      <c r="N26" s="62"/>
      <c r="O26" s="62"/>
      <c r="P26" s="63"/>
      <c r="Q26" s="92"/>
      <c r="R26" s="92"/>
      <c r="S26" s="92"/>
      <c r="T26" s="92"/>
      <c r="U26" s="92"/>
      <c r="V26" s="92"/>
      <c r="W26" s="92"/>
      <c r="X26" s="92"/>
      <c r="Y26" s="92"/>
      <c r="Z26" s="92"/>
    </row>
    <row r="27" ht="9.95" customHeight="1" spans="1:26">
      <c r="A27" s="22" t="s">
        <v>58</v>
      </c>
      <c r="B27" s="22" t="s">
        <v>88</v>
      </c>
      <c r="C27" s="13"/>
      <c r="D27" s="13"/>
      <c r="E27" s="46"/>
      <c r="F27" s="23"/>
      <c r="G27" s="26"/>
      <c r="H27" s="27"/>
      <c r="I27" s="66"/>
      <c r="J27" s="76"/>
      <c r="K27" s="67"/>
      <c r="L27" s="67"/>
      <c r="M27" s="62"/>
      <c r="N27" s="62"/>
      <c r="O27" s="62"/>
      <c r="P27" s="63"/>
      <c r="Q27" s="92"/>
      <c r="R27" s="92"/>
      <c r="S27" s="92"/>
      <c r="T27" s="92"/>
      <c r="U27" s="92"/>
      <c r="V27" s="92"/>
      <c r="W27" s="92"/>
      <c r="X27" s="92"/>
      <c r="Y27" s="92"/>
      <c r="Z27" s="92"/>
    </row>
    <row r="28" ht="9.95" customHeight="1" spans="1:26">
      <c r="A28" s="22" t="s">
        <v>68</v>
      </c>
      <c r="B28" s="22" t="s">
        <v>89</v>
      </c>
      <c r="C28" s="31"/>
      <c r="D28" s="31"/>
      <c r="E28" s="32"/>
      <c r="F28" s="23"/>
      <c r="G28" s="30"/>
      <c r="H28" s="30"/>
      <c r="I28" s="30"/>
      <c r="J28" s="77"/>
      <c r="K28" s="67"/>
      <c r="L28" s="67"/>
      <c r="M28" s="62"/>
      <c r="N28" s="62"/>
      <c r="O28" s="62"/>
      <c r="P28" s="63"/>
      <c r="Q28" s="92"/>
      <c r="R28" s="92"/>
      <c r="S28" s="92"/>
      <c r="T28" s="92"/>
      <c r="U28" s="92"/>
      <c r="V28" s="92"/>
      <c r="W28" s="92"/>
      <c r="X28" s="92"/>
      <c r="Y28" s="92"/>
      <c r="Z28" s="92"/>
    </row>
    <row r="29" ht="9.95" customHeight="1" spans="1:26">
      <c r="A29" s="21" t="s">
        <v>90</v>
      </c>
      <c r="B29" s="21" t="s">
        <v>91</v>
      </c>
      <c r="C29" s="13"/>
      <c r="D29" s="13"/>
      <c r="E29" s="19"/>
      <c r="F29" s="23"/>
      <c r="G29" s="24"/>
      <c r="H29" s="24"/>
      <c r="I29" s="24"/>
      <c r="J29" s="24"/>
      <c r="K29" s="67"/>
      <c r="L29" s="67"/>
      <c r="M29" s="62"/>
      <c r="N29" s="62"/>
      <c r="O29" s="62"/>
      <c r="P29" s="63"/>
      <c r="Q29" s="92"/>
      <c r="R29" s="92"/>
      <c r="S29" s="92"/>
      <c r="T29" s="92"/>
      <c r="U29" s="92"/>
      <c r="V29" s="92"/>
      <c r="W29" s="92"/>
      <c r="X29" s="92"/>
      <c r="Y29" s="92"/>
      <c r="Z29" s="92"/>
    </row>
    <row r="30" ht="9.95" customHeight="1" spans="1:26">
      <c r="A30" s="22" t="s">
        <v>38</v>
      </c>
      <c r="B30" s="22" t="s">
        <v>92</v>
      </c>
      <c r="C30" s="13"/>
      <c r="D30" s="13"/>
      <c r="E30" s="19"/>
      <c r="F30" s="23"/>
      <c r="G30" s="24"/>
      <c r="H30" s="24"/>
      <c r="I30" s="24"/>
      <c r="J30" s="24"/>
      <c r="K30" s="67"/>
      <c r="L30" s="67"/>
      <c r="M30" s="62"/>
      <c r="N30" s="62"/>
      <c r="O30" s="62"/>
      <c r="P30" s="63"/>
      <c r="Q30" s="92"/>
      <c r="R30" s="92"/>
      <c r="S30" s="92"/>
      <c r="T30" s="92"/>
      <c r="U30" s="92"/>
      <c r="V30" s="92"/>
      <c r="W30" s="92"/>
      <c r="X30" s="92"/>
      <c r="Y30" s="92"/>
      <c r="Z30" s="92"/>
    </row>
    <row r="31" ht="9.95" customHeight="1" spans="1:26">
      <c r="A31" s="22" t="s">
        <v>47</v>
      </c>
      <c r="B31" s="22" t="s">
        <v>91</v>
      </c>
      <c r="C31" s="13"/>
      <c r="D31" s="13"/>
      <c r="E31" s="47"/>
      <c r="F31" s="23"/>
      <c r="G31" s="26"/>
      <c r="H31" s="26"/>
      <c r="I31" s="26"/>
      <c r="J31" s="26"/>
      <c r="K31" s="67"/>
      <c r="L31" s="67"/>
      <c r="M31" s="62"/>
      <c r="N31" s="62"/>
      <c r="O31" s="62"/>
      <c r="P31" s="63"/>
      <c r="Q31" s="92"/>
      <c r="R31" s="92"/>
      <c r="S31" s="92"/>
      <c r="T31" s="92"/>
      <c r="U31" s="92"/>
      <c r="V31" s="92"/>
      <c r="W31" s="92"/>
      <c r="X31" s="92"/>
      <c r="Y31" s="92"/>
      <c r="Z31" s="92"/>
    </row>
    <row r="32" ht="9.95" customHeight="1" spans="1:26">
      <c r="A32" s="22" t="s">
        <v>56</v>
      </c>
      <c r="B32" s="22" t="s">
        <v>89</v>
      </c>
      <c r="C32" s="31"/>
      <c r="D32" s="31"/>
      <c r="E32" s="32"/>
      <c r="F32" s="20"/>
      <c r="G32" s="48"/>
      <c r="H32" s="48"/>
      <c r="I32" s="48"/>
      <c r="J32" s="48"/>
      <c r="K32" s="67"/>
      <c r="L32" s="67"/>
      <c r="M32" s="62"/>
      <c r="N32" s="62"/>
      <c r="O32" s="62"/>
      <c r="P32" s="63"/>
      <c r="Q32" s="92"/>
      <c r="R32" s="92"/>
      <c r="S32" s="92"/>
      <c r="T32" s="92"/>
      <c r="U32" s="92"/>
      <c r="V32" s="92"/>
      <c r="W32" s="92"/>
      <c r="X32" s="92"/>
      <c r="Y32" s="92"/>
      <c r="Z32" s="92"/>
    </row>
    <row r="33" s="4" customFormat="1" ht="9.95" customHeight="1" spans="1:26">
      <c r="A33" s="21" t="s">
        <v>93</v>
      </c>
      <c r="B33" s="21" t="s">
        <v>94</v>
      </c>
      <c r="C33" s="49"/>
      <c r="D33" s="49"/>
      <c r="E33" s="50"/>
      <c r="F33" s="20"/>
      <c r="G33" s="48"/>
      <c r="H33" s="48"/>
      <c r="I33" s="48"/>
      <c r="J33" s="48"/>
      <c r="K33" s="61"/>
      <c r="L33" s="61"/>
      <c r="M33" s="78"/>
      <c r="N33" s="78"/>
      <c r="O33" s="78"/>
      <c r="P33" s="79"/>
      <c r="Q33" s="97"/>
      <c r="R33" s="97"/>
      <c r="S33" s="97"/>
      <c r="T33" s="97"/>
      <c r="U33" s="97"/>
      <c r="V33" s="97"/>
      <c r="W33" s="97"/>
      <c r="X33" s="97"/>
      <c r="Y33" s="97"/>
      <c r="Z33" s="97"/>
    </row>
    <row r="34" ht="9.95" customHeight="1" spans="1:26">
      <c r="A34" s="22" t="s">
        <v>38</v>
      </c>
      <c r="B34" s="22" t="s">
        <v>95</v>
      </c>
      <c r="C34" s="31"/>
      <c r="D34" s="31"/>
      <c r="E34" s="32"/>
      <c r="F34" s="20"/>
      <c r="G34" s="48"/>
      <c r="H34" s="48"/>
      <c r="I34" s="48"/>
      <c r="J34" s="48"/>
      <c r="K34" s="67"/>
      <c r="L34" s="67"/>
      <c r="M34" s="62"/>
      <c r="N34" s="62"/>
      <c r="O34" s="62"/>
      <c r="P34" s="63"/>
      <c r="Q34" s="92"/>
      <c r="R34" s="92"/>
      <c r="S34" s="92"/>
      <c r="T34" s="92"/>
      <c r="U34" s="92"/>
      <c r="V34" s="92"/>
      <c r="W34" s="92"/>
      <c r="X34" s="92"/>
      <c r="Y34" s="92"/>
      <c r="Z34" s="92"/>
    </row>
    <row r="35" ht="9.95" customHeight="1" spans="1:26">
      <c r="A35" s="22" t="s">
        <v>47</v>
      </c>
      <c r="B35" s="22" t="s">
        <v>96</v>
      </c>
      <c r="C35" s="31"/>
      <c r="D35" s="31"/>
      <c r="E35" s="32"/>
      <c r="F35" s="20"/>
      <c r="G35" s="48"/>
      <c r="H35" s="48"/>
      <c r="I35" s="48"/>
      <c r="J35" s="48"/>
      <c r="K35" s="67"/>
      <c r="L35" s="67"/>
      <c r="M35" s="62"/>
      <c r="N35" s="62"/>
      <c r="O35" s="62"/>
      <c r="P35" s="63"/>
      <c r="Q35" s="92"/>
      <c r="R35" s="92"/>
      <c r="S35" s="92"/>
      <c r="T35" s="92"/>
      <c r="U35" s="92"/>
      <c r="V35" s="92"/>
      <c r="W35" s="92"/>
      <c r="X35" s="92"/>
      <c r="Y35" s="92"/>
      <c r="Z35" s="92"/>
    </row>
    <row r="36" ht="9.95" customHeight="1" spans="1:26">
      <c r="A36" s="22" t="s">
        <v>56</v>
      </c>
      <c r="B36" s="22" t="s">
        <v>97</v>
      </c>
      <c r="C36" s="31"/>
      <c r="D36" s="31"/>
      <c r="E36" s="32"/>
      <c r="F36" s="20"/>
      <c r="G36" s="48"/>
      <c r="H36" s="48"/>
      <c r="I36" s="48"/>
      <c r="J36" s="48"/>
      <c r="K36" s="67"/>
      <c r="L36" s="67"/>
      <c r="M36" s="62"/>
      <c r="N36" s="62"/>
      <c r="O36" s="62"/>
      <c r="P36" s="63"/>
      <c r="Q36" s="92"/>
      <c r="R36" s="92"/>
      <c r="S36" s="92"/>
      <c r="T36" s="92"/>
      <c r="U36" s="92"/>
      <c r="V36" s="92"/>
      <c r="W36" s="92"/>
      <c r="X36" s="92"/>
      <c r="Y36" s="92"/>
      <c r="Z36" s="92"/>
    </row>
    <row r="37" ht="9.95" customHeight="1" spans="1:26">
      <c r="A37" s="22" t="s">
        <v>58</v>
      </c>
      <c r="B37" s="22" t="s">
        <v>69</v>
      </c>
      <c r="C37" s="31"/>
      <c r="D37" s="31"/>
      <c r="E37" s="32"/>
      <c r="F37" s="20"/>
      <c r="G37" s="48"/>
      <c r="H37" s="48"/>
      <c r="I37" s="48"/>
      <c r="J37" s="48"/>
      <c r="K37" s="67"/>
      <c r="L37" s="67"/>
      <c r="M37" s="62"/>
      <c r="N37" s="62"/>
      <c r="O37" s="62"/>
      <c r="P37" s="63"/>
      <c r="Q37" s="92"/>
      <c r="R37" s="92"/>
      <c r="S37" s="92"/>
      <c r="T37" s="92"/>
      <c r="U37" s="92"/>
      <c r="V37" s="92"/>
      <c r="W37" s="92"/>
      <c r="X37" s="92"/>
      <c r="Y37" s="92"/>
      <c r="Z37" s="92"/>
    </row>
    <row r="38" ht="9.95" customHeight="1" spans="1:26">
      <c r="A38" s="21" t="s">
        <v>98</v>
      </c>
      <c r="B38" s="21" t="s">
        <v>99</v>
      </c>
      <c r="C38" s="13"/>
      <c r="D38" s="13"/>
      <c r="E38" s="19"/>
      <c r="F38" s="20"/>
      <c r="G38" s="45"/>
      <c r="H38" s="45"/>
      <c r="I38" s="45"/>
      <c r="J38" s="45"/>
      <c r="K38" s="64"/>
      <c r="L38" s="64"/>
      <c r="M38" s="62"/>
      <c r="N38" s="62"/>
      <c r="O38" s="62"/>
      <c r="P38" s="63"/>
      <c r="Q38" s="92"/>
      <c r="R38" s="92"/>
      <c r="S38" s="92"/>
      <c r="T38" s="92"/>
      <c r="U38" s="92"/>
      <c r="V38" s="92"/>
      <c r="W38" s="92"/>
      <c r="X38" s="92"/>
      <c r="Y38" s="92"/>
      <c r="Z38" s="92"/>
    </row>
    <row r="39" ht="9.95" customHeight="1" spans="1:26">
      <c r="A39" s="22" t="s">
        <v>38</v>
      </c>
      <c r="B39" s="22" t="s">
        <v>100</v>
      </c>
      <c r="C39" s="13"/>
      <c r="D39" s="13"/>
      <c r="E39" s="19"/>
      <c r="F39" s="23"/>
      <c r="G39" s="24"/>
      <c r="H39" s="24"/>
      <c r="I39" s="24"/>
      <c r="J39" s="24"/>
      <c r="K39" s="64"/>
      <c r="L39" s="64"/>
      <c r="M39" s="62"/>
      <c r="N39" s="62"/>
      <c r="O39" s="62"/>
      <c r="P39" s="63"/>
      <c r="Q39" s="92"/>
      <c r="R39" s="92"/>
      <c r="S39" s="92"/>
      <c r="T39" s="92"/>
      <c r="U39" s="92"/>
      <c r="V39" s="92"/>
      <c r="W39" s="92"/>
      <c r="X39" s="92"/>
      <c r="Y39" s="92"/>
      <c r="Z39" s="92"/>
    </row>
    <row r="40" ht="9.95" customHeight="1" spans="1:26">
      <c r="A40" s="22" t="s">
        <v>47</v>
      </c>
      <c r="B40" s="22" t="s">
        <v>101</v>
      </c>
      <c r="C40" s="13"/>
      <c r="D40" s="13"/>
      <c r="E40" s="19"/>
      <c r="F40" s="23"/>
      <c r="G40" s="24"/>
      <c r="H40" s="24"/>
      <c r="I40" s="24"/>
      <c r="J40" s="24"/>
      <c r="K40" s="64"/>
      <c r="L40" s="64"/>
      <c r="M40" s="62"/>
      <c r="N40" s="62"/>
      <c r="O40" s="62"/>
      <c r="P40" s="63"/>
      <c r="Q40" s="92"/>
      <c r="R40" s="92"/>
      <c r="S40" s="92"/>
      <c r="T40" s="92"/>
      <c r="U40" s="92"/>
      <c r="V40" s="92"/>
      <c r="W40" s="92"/>
      <c r="X40" s="92"/>
      <c r="Y40" s="92"/>
      <c r="Z40" s="92"/>
    </row>
    <row r="41" ht="9.95" customHeight="1" spans="1:26">
      <c r="A41" s="22" t="s">
        <v>56</v>
      </c>
      <c r="B41" s="22" t="s">
        <v>89</v>
      </c>
      <c r="C41" s="31"/>
      <c r="D41" s="31"/>
      <c r="E41" s="32"/>
      <c r="F41" s="23"/>
      <c r="G41" s="26"/>
      <c r="H41" s="26"/>
      <c r="I41" s="26"/>
      <c r="J41" s="26"/>
      <c r="K41" s="64"/>
      <c r="L41" s="64"/>
      <c r="M41" s="62"/>
      <c r="N41" s="62"/>
      <c r="O41" s="62"/>
      <c r="P41" s="63"/>
      <c r="Q41" s="92"/>
      <c r="R41" s="92"/>
      <c r="S41" s="92"/>
      <c r="T41" s="92"/>
      <c r="U41" s="92"/>
      <c r="V41" s="92"/>
      <c r="W41" s="92"/>
      <c r="X41" s="92"/>
      <c r="Y41" s="92"/>
      <c r="Z41" s="92"/>
    </row>
    <row r="43" ht="26.25" customHeight="1" spans="5:5">
      <c r="E43" t="s">
        <v>129</v>
      </c>
    </row>
    <row r="44" ht="26.25" customHeight="1"/>
    <row r="45" ht="26.25" customHeight="1"/>
    <row r="46" ht="24" customHeight="1"/>
    <row r="47" ht="26.25" customHeight="1"/>
    <row r="48" ht="26.25" customHeight="1"/>
    <row r="49" ht="24" customHeight="1"/>
    <row r="50" ht="26.25" customHeight="1"/>
    <row r="51" ht="23.25" customHeight="1"/>
    <row r="52" ht="21.75" customHeight="1"/>
    <row r="53" ht="27" customHeight="1"/>
    <row r="54" ht="18.75" customHeight="1"/>
  </sheetData>
  <mergeCells count="47">
    <mergeCell ref="A1:P1"/>
    <mergeCell ref="A2:E2"/>
    <mergeCell ref="H2:J2"/>
    <mergeCell ref="K2:P2"/>
    <mergeCell ref="G3:J3"/>
    <mergeCell ref="A5:B5"/>
    <mergeCell ref="Q18:V18"/>
    <mergeCell ref="Q19:R19"/>
    <mergeCell ref="S19:T19"/>
    <mergeCell ref="U19:V19"/>
    <mergeCell ref="A3:A4"/>
    <mergeCell ref="B3:B4"/>
    <mergeCell ref="C3:C4"/>
    <mergeCell ref="D3:D4"/>
    <mergeCell ref="E3:E4"/>
    <mergeCell ref="F3:F4"/>
    <mergeCell ref="K3:K4"/>
    <mergeCell ref="L3:L4"/>
    <mergeCell ref="M3:M4"/>
    <mergeCell ref="N3:N4"/>
    <mergeCell ref="O3:O4"/>
    <mergeCell ref="P3:P4"/>
    <mergeCell ref="Q5:Q8"/>
    <mergeCell ref="Q10:Q13"/>
    <mergeCell ref="R5:R8"/>
    <mergeCell ref="R10:R13"/>
    <mergeCell ref="S5:S8"/>
    <mergeCell ref="S10:S13"/>
    <mergeCell ref="T5:T8"/>
    <mergeCell ref="T10:T13"/>
    <mergeCell ref="U5:U8"/>
    <mergeCell ref="U10:U13"/>
    <mergeCell ref="V5:V8"/>
    <mergeCell ref="V10:V13"/>
    <mergeCell ref="W5:W8"/>
    <mergeCell ref="W10:W13"/>
    <mergeCell ref="W18:W20"/>
    <mergeCell ref="X5:X8"/>
    <mergeCell ref="X10:X13"/>
    <mergeCell ref="X18:X20"/>
    <mergeCell ref="Y5:Y8"/>
    <mergeCell ref="Y10:Y13"/>
    <mergeCell ref="Z5:Z8"/>
    <mergeCell ref="AA5:AA8"/>
    <mergeCell ref="AB5:AB8"/>
    <mergeCell ref="AC5:AC8"/>
    <mergeCell ref="AD5:AD8"/>
  </mergeCells>
  <printOptions horizontalCentered="1" verticalCentered="1"/>
  <pageMargins left="0.349305555555556" right="0.15625" top="0.238888888888889" bottom="0.238888888888889" header="0.2" footer="0.2"/>
  <pageSetup paperSize="9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树苴10个点汇总</vt:lpstr>
      <vt:lpstr>树苴二街新村三</vt:lpstr>
      <vt:lpstr>树苴二街阿南旧二</vt:lpstr>
      <vt:lpstr>树苴迤能塔把箐</vt:lpstr>
      <vt:lpstr>树苴迤能它把上</vt:lpstr>
      <vt:lpstr>树苴迤能它把下</vt:lpstr>
      <vt:lpstr>树苴迤能挖补地上</vt:lpstr>
      <vt:lpstr>树苴法古么石坡坡</vt:lpstr>
      <vt:lpstr>树苴法古么学房</vt:lpstr>
      <vt:lpstr>树苴法古么大水沟</vt:lpstr>
      <vt:lpstr>树苴法古么阿底希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3100816</dc:creator>
  <cp:lastModifiedBy>幸福持续</cp:lastModifiedBy>
  <dcterms:created xsi:type="dcterms:W3CDTF">2017-02-14T09:47:00Z</dcterms:created>
  <cp:lastPrinted>2017-03-21T00:20:00Z</cp:lastPrinted>
  <dcterms:modified xsi:type="dcterms:W3CDTF">2017-04-27T01:12:08Z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2052-10.1.0.6393</vt:lpwstr>
  </property>
</Properties>
</file>